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t/Desktop/7. Janet Pinney &amp; Associates /LaunchLife, contract/2. Project Franchise Training/2. SIE training/Jen's Training_Slides &amp; resources_April 2021/1. Ready you &amp; ready your  Business/"/>
    </mc:Choice>
  </mc:AlternateContent>
  <xr:revisionPtr revIDLastSave="19" documentId="13_ncr:1_{5C613583-63D5-FD4C-9350-5C6E64A42B4D}" xr6:coauthVersionLast="47" xr6:coauthVersionMax="47" xr10:uidLastSave="{FC2FB8C8-6252-41ED-9466-14BD014AD435}"/>
  <bookViews>
    <workbookView xWindow="36280" yWindow="-820" windowWidth="28800" windowHeight="16260" activeTab="1" xr2:uid="{00000000-000D-0000-FFFF-FFFF00000000}"/>
  </bookViews>
  <sheets>
    <sheet name="Report" sheetId="1" r:id="rId1"/>
    <sheet name="Activities" sheetId="2" r:id="rId2"/>
    <sheet name="Graph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3" i="1" l="1"/>
  <c r="M43" i="1"/>
  <c r="M53" i="1"/>
  <c r="M50" i="1"/>
  <c r="M54" i="1"/>
  <c r="M55" i="1"/>
  <c r="M56" i="1"/>
  <c r="M57" i="1"/>
  <c r="M58" i="1"/>
  <c r="M59" i="1"/>
  <c r="M60" i="1"/>
  <c r="M61" i="1"/>
  <c r="B87" i="2"/>
  <c r="A87" i="2"/>
  <c r="B86" i="2"/>
  <c r="A86" i="2"/>
  <c r="B85" i="2"/>
  <c r="A85" i="2"/>
  <c r="B84" i="2"/>
  <c r="A84" i="2"/>
  <c r="B83" i="2"/>
  <c r="A83" i="2"/>
  <c r="C82" i="2"/>
  <c r="B82" i="2"/>
  <c r="A82" i="2"/>
  <c r="B81" i="2"/>
  <c r="A81" i="2"/>
  <c r="B80" i="2"/>
  <c r="A80" i="2"/>
  <c r="B79" i="2"/>
  <c r="A79" i="2"/>
  <c r="B78" i="2"/>
  <c r="A78" i="2"/>
  <c r="C74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C63" i="2"/>
  <c r="B63" i="2"/>
  <c r="A63" i="2"/>
  <c r="C62" i="2"/>
  <c r="B62" i="2"/>
  <c r="A62" i="2"/>
  <c r="B61" i="2"/>
  <c r="A61" i="2"/>
  <c r="C60" i="2"/>
  <c r="B60" i="2"/>
  <c r="A60" i="2"/>
  <c r="B59" i="2"/>
  <c r="A59" i="2"/>
  <c r="B58" i="2"/>
  <c r="A58" i="2"/>
  <c r="B57" i="2"/>
  <c r="A57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37" i="2"/>
  <c r="A37" i="2"/>
  <c r="B36" i="2"/>
  <c r="A36" i="2"/>
  <c r="C35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3" i="2"/>
  <c r="A23" i="2"/>
  <c r="B22" i="2"/>
  <c r="A22" i="2"/>
  <c r="B21" i="2"/>
  <c r="A21" i="2"/>
  <c r="B20" i="2"/>
  <c r="A20" i="2"/>
  <c r="C19" i="2"/>
  <c r="B19" i="2"/>
  <c r="A19" i="2"/>
  <c r="B18" i="2"/>
  <c r="A18" i="2"/>
  <c r="B17" i="2"/>
  <c r="A17" i="2"/>
  <c r="B16" i="2"/>
  <c r="A16" i="2"/>
  <c r="B15" i="2"/>
  <c r="A15" i="2"/>
  <c r="B14" i="2"/>
  <c r="A14" i="2"/>
  <c r="B9" i="2"/>
  <c r="B8" i="2"/>
  <c r="B7" i="2"/>
  <c r="B6" i="2"/>
  <c r="B5" i="2"/>
  <c r="B4" i="2"/>
  <c r="B10" i="2" s="1"/>
  <c r="K61" i="1"/>
  <c r="C87" i="2" s="1"/>
  <c r="K60" i="1"/>
  <c r="C86" i="2" s="1"/>
  <c r="K59" i="1"/>
  <c r="C85" i="2" s="1"/>
  <c r="K58" i="1"/>
  <c r="C84" i="2" s="1"/>
  <c r="K57" i="1"/>
  <c r="C83" i="2" s="1"/>
  <c r="K56" i="1"/>
  <c r="C81" i="2" s="1"/>
  <c r="K55" i="1"/>
  <c r="C80" i="2" s="1"/>
  <c r="K54" i="1"/>
  <c r="C79" i="2" s="1"/>
  <c r="C9" i="2"/>
  <c r="M51" i="1"/>
  <c r="K51" i="1"/>
  <c r="C73" i="2" s="1"/>
  <c r="K50" i="1"/>
  <c r="C72" i="2" s="1"/>
  <c r="M49" i="1"/>
  <c r="K49" i="1"/>
  <c r="C71" i="2" s="1"/>
  <c r="M48" i="1"/>
  <c r="K48" i="1"/>
  <c r="C70" i="2" s="1"/>
  <c r="M47" i="1"/>
  <c r="K47" i="1"/>
  <c r="C69" i="2" s="1"/>
  <c r="M46" i="1"/>
  <c r="K46" i="1"/>
  <c r="C68" i="2" s="1"/>
  <c r="M45" i="1"/>
  <c r="K45" i="1"/>
  <c r="C8" i="2" s="1"/>
  <c r="K43" i="1"/>
  <c r="C61" i="2" s="1"/>
  <c r="M42" i="1"/>
  <c r="K42" i="1"/>
  <c r="C59" i="2" s="1"/>
  <c r="M41" i="1"/>
  <c r="K41" i="1"/>
  <c r="C58" i="2" s="1"/>
  <c r="M40" i="1"/>
  <c r="K40" i="1"/>
  <c r="C57" i="2" s="1"/>
  <c r="M38" i="1"/>
  <c r="K38" i="1"/>
  <c r="C53" i="2" s="1"/>
  <c r="M37" i="1"/>
  <c r="K37" i="1"/>
  <c r="C52" i="2" s="1"/>
  <c r="M36" i="1"/>
  <c r="K36" i="1"/>
  <c r="C51" i="2" s="1"/>
  <c r="M35" i="1"/>
  <c r="K35" i="1"/>
  <c r="C50" i="2" s="1"/>
  <c r="M34" i="1"/>
  <c r="K34" i="1"/>
  <c r="C49" i="2" s="1"/>
  <c r="M33" i="1"/>
  <c r="K33" i="1"/>
  <c r="C48" i="2" s="1"/>
  <c r="M32" i="1"/>
  <c r="K32" i="1"/>
  <c r="C47" i="2" s="1"/>
  <c r="M31" i="1"/>
  <c r="K31" i="1"/>
  <c r="C46" i="2" s="1"/>
  <c r="M30" i="1"/>
  <c r="K30" i="1"/>
  <c r="C45" i="2" s="1"/>
  <c r="M29" i="1"/>
  <c r="K29" i="1"/>
  <c r="C44" i="2" s="1"/>
  <c r="M28" i="1"/>
  <c r="K28" i="1"/>
  <c r="C43" i="2" s="1"/>
  <c r="M27" i="1"/>
  <c r="K27" i="1"/>
  <c r="C42" i="2" s="1"/>
  <c r="M26" i="1"/>
  <c r="K26" i="1"/>
  <c r="C6" i="2" s="1"/>
  <c r="M24" i="1"/>
  <c r="K24" i="1"/>
  <c r="C37" i="2" s="1"/>
  <c r="M23" i="1"/>
  <c r="K23" i="1"/>
  <c r="C36" i="2" s="1"/>
  <c r="M22" i="1"/>
  <c r="K22" i="1"/>
  <c r="C34" i="2" s="1"/>
  <c r="M21" i="1"/>
  <c r="K21" i="1"/>
  <c r="C33" i="2" s="1"/>
  <c r="M20" i="1"/>
  <c r="K20" i="1"/>
  <c r="C32" i="2" s="1"/>
  <c r="M19" i="1"/>
  <c r="K19" i="1"/>
  <c r="C31" i="2" s="1"/>
  <c r="M18" i="1"/>
  <c r="K18" i="1"/>
  <c r="C30" i="2" s="1"/>
  <c r="M17" i="1"/>
  <c r="K17" i="1"/>
  <c r="C29" i="2" s="1"/>
  <c r="M16" i="1"/>
  <c r="K16" i="1"/>
  <c r="C28" i="2" s="1"/>
  <c r="M15" i="1"/>
  <c r="K15" i="1"/>
  <c r="C27" i="2" s="1"/>
  <c r="M13" i="1"/>
  <c r="K13" i="1"/>
  <c r="C23" i="2" s="1"/>
  <c r="M12" i="1"/>
  <c r="K12" i="1"/>
  <c r="C22" i="2" s="1"/>
  <c r="M11" i="1"/>
  <c r="K11" i="1"/>
  <c r="C21" i="2" s="1"/>
  <c r="M10" i="1"/>
  <c r="K10" i="1"/>
  <c r="C20" i="2" s="1"/>
  <c r="M9" i="1"/>
  <c r="K9" i="1"/>
  <c r="C18" i="2" s="1"/>
  <c r="M8" i="1"/>
  <c r="K8" i="1"/>
  <c r="C17" i="2" s="1"/>
  <c r="M7" i="1"/>
  <c r="K7" i="1"/>
  <c r="C16" i="2" s="1"/>
  <c r="M6" i="1"/>
  <c r="K6" i="1"/>
  <c r="C15" i="2" s="1"/>
  <c r="M5" i="1"/>
  <c r="M62" i="1" s="1"/>
  <c r="K5" i="1"/>
  <c r="C4" i="2" s="1"/>
  <c r="C7" i="2" l="1"/>
  <c r="C41" i="2"/>
  <c r="C67" i="2"/>
  <c r="C78" i="2"/>
  <c r="C14" i="2"/>
  <c r="C5" i="2"/>
  <c r="K62" i="1"/>
  <c r="K64" i="1" s="1"/>
  <c r="C10" i="2" l="1"/>
  <c r="D10" i="2" l="1"/>
  <c r="D6" i="2"/>
  <c r="D9" i="2"/>
  <c r="D8" i="2"/>
  <c r="D4" i="2"/>
  <c r="D7" i="2"/>
  <c r="D5" i="2"/>
</calcChain>
</file>

<file path=xl/sharedStrings.xml><?xml version="1.0" encoding="utf-8"?>
<sst xmlns="http://schemas.openxmlformats.org/spreadsheetml/2006/main" count="170" uniqueCount="136">
  <si>
    <t>Activity Report</t>
  </si>
  <si>
    <t>Name:</t>
  </si>
  <si>
    <t>My name</t>
  </si>
  <si>
    <t>Week #:</t>
  </si>
  <si>
    <r>
      <t>Week Start</t>
    </r>
    <r>
      <rPr>
        <sz val="14"/>
        <rFont val="Century Gothic"/>
        <family val="2"/>
      </rPr>
      <t xml:space="preserve"> </t>
    </r>
    <r>
      <rPr>
        <sz val="12"/>
        <rFont val="Century Gothic"/>
        <family val="2"/>
      </rPr>
      <t>(yr/mth/day):</t>
    </r>
  </si>
  <si>
    <t>&lt;yr/month/day&gt;</t>
  </si>
  <si>
    <t>ROLE</t>
  </si>
  <si>
    <t>ACTION</t>
  </si>
  <si>
    <t>POINTS (1pt=15minutes)</t>
  </si>
  <si>
    <t>Sat.</t>
  </si>
  <si>
    <t>Sun.</t>
  </si>
  <si>
    <t>Mon.</t>
  </si>
  <si>
    <t xml:space="preserve">Tue. </t>
  </si>
  <si>
    <t>Wed.</t>
  </si>
  <si>
    <t>Thur.</t>
  </si>
  <si>
    <t>Fri.</t>
  </si>
  <si>
    <t>Action Totals</t>
  </si>
  <si>
    <t>Goal #</t>
  </si>
  <si>
    <t>Goal Total</t>
  </si>
  <si>
    <r>
      <t>External</t>
    </r>
    <r>
      <rPr>
        <sz val="13"/>
        <rFont val="Arial"/>
        <family val="2"/>
      </rPr>
      <t xml:space="preserve"> </t>
    </r>
    <r>
      <rPr>
        <sz val="13"/>
        <color theme="0"/>
        <rFont val="Arial"/>
        <family val="2"/>
      </rPr>
      <t>Lead Generating Relationship</t>
    </r>
  </si>
  <si>
    <t>Creating/Booking a Marketing Event</t>
  </si>
  <si>
    <t>10 pts/event</t>
  </si>
  <si>
    <t>School Visits</t>
  </si>
  <si>
    <t>2 pts/school</t>
  </si>
  <si>
    <t>Sponsoring a School or Charity Event</t>
  </si>
  <si>
    <t>4 pts/event</t>
  </si>
  <si>
    <t>Joining a Networking Group</t>
  </si>
  <si>
    <t>5 pts/group</t>
  </si>
  <si>
    <t>NEW Strategic Alliance/Partnership</t>
  </si>
  <si>
    <t>10 pts/each</t>
  </si>
  <si>
    <t>Set-up online Deal (i.e. Groupon)</t>
  </si>
  <si>
    <t>5 pts/deal</t>
  </si>
  <si>
    <t>Placing a Customer-Wanted Ad</t>
  </si>
  <si>
    <t>2 pts/ad</t>
  </si>
  <si>
    <t>Contact Government/Community Agency</t>
  </si>
  <si>
    <t>2 pts/agency</t>
  </si>
  <si>
    <r>
      <t xml:space="preserve">Other - </t>
    </r>
    <r>
      <rPr>
        <b/>
        <sz val="10"/>
        <rFont val="Century Gothic"/>
        <family val="2"/>
      </rPr>
      <t>MUST ENTER COMMENT</t>
    </r>
  </si>
  <si>
    <t>2 pts/action</t>
  </si>
  <si>
    <t>MARKETING</t>
  </si>
  <si>
    <t>Meet With Your Online Marketing Vendor</t>
  </si>
  <si>
    <t>1 pt/15 minutes</t>
  </si>
  <si>
    <t>Asking for a Referral from Current Customer</t>
  </si>
  <si>
    <t>5 pts/referral</t>
  </si>
  <si>
    <t>Strategically Parking Wrapped Vehicle</t>
  </si>
  <si>
    <t>3 pt/location</t>
  </si>
  <si>
    <t>Putting up a Tear Away Sheet</t>
  </si>
  <si>
    <t>1 pt/sheet</t>
  </si>
  <si>
    <t>Handing out Branded Items</t>
  </si>
  <si>
    <t>1 pt/15 min.</t>
  </si>
  <si>
    <t>Putting up a Lawn/Pole Signs/Stickers</t>
  </si>
  <si>
    <t>1 pt/sign</t>
  </si>
  <si>
    <t>Writing/Distributing a Press Release</t>
  </si>
  <si>
    <t>10 pts/press release</t>
  </si>
  <si>
    <t>Direct Mail</t>
  </si>
  <si>
    <t>10 pts/mailing</t>
  </si>
  <si>
    <t>Updating Social Media (i.e. Facebook)</t>
  </si>
  <si>
    <t>1pt/post</t>
  </si>
  <si>
    <r>
      <t>Other</t>
    </r>
    <r>
      <rPr>
        <sz val="10"/>
        <rFont val="Century Gothic"/>
        <family val="2"/>
      </rPr>
      <t xml:space="preserve"> - </t>
    </r>
    <r>
      <rPr>
        <b/>
        <sz val="10"/>
        <rFont val="Century Gothic"/>
        <family val="2"/>
      </rPr>
      <t>MUST ENTER COMMENT</t>
    </r>
  </si>
  <si>
    <t>4 pts/action</t>
  </si>
  <si>
    <t>PROSPECTING</t>
  </si>
  <si>
    <t>Working a School Event</t>
  </si>
  <si>
    <t>2 pts/lead</t>
  </si>
  <si>
    <t>Working a Trade Show</t>
  </si>
  <si>
    <t>Working a Festival/Parade/Fair</t>
  </si>
  <si>
    <t>Working a Mall Event</t>
  </si>
  <si>
    <t>Attending Networking Sessions</t>
  </si>
  <si>
    <t>4 pts/lead</t>
  </si>
  <si>
    <t>Attending Seminar/Educational Event</t>
  </si>
  <si>
    <t>Asking &amp; Receiving a Referral</t>
  </si>
  <si>
    <t>Follow-up Call</t>
  </si>
  <si>
    <t>1 pt/Call</t>
  </si>
  <si>
    <t>Follow-up E-mail</t>
  </si>
  <si>
    <t>0.5 pt/email</t>
  </si>
  <si>
    <t>Introduction</t>
  </si>
  <si>
    <t>1 pt/intro</t>
  </si>
  <si>
    <t>Booking Consultation</t>
  </si>
  <si>
    <t>5 pts/appt</t>
  </si>
  <si>
    <t>Customer Check-in</t>
  </si>
  <si>
    <t>1 pt/call</t>
  </si>
  <si>
    <t>Appointment / Interview</t>
  </si>
  <si>
    <t>Closed - Signed Enrollment/In Person</t>
  </si>
  <si>
    <t>4 pts/enrollment</t>
  </si>
  <si>
    <t>Enrolled over phone</t>
  </si>
  <si>
    <t>1 pt/enrollment</t>
  </si>
  <si>
    <t>Consultation with Prospects (interviews)</t>
  </si>
  <si>
    <t>1 pt/each</t>
  </si>
  <si>
    <t>Conducted a student assessment</t>
  </si>
  <si>
    <t>2 pt/each</t>
  </si>
  <si>
    <t>TUTOR RECRUITMENT</t>
  </si>
  <si>
    <t>Put up an online tutor recruitment ad</t>
  </si>
  <si>
    <t>1 pt/ad</t>
  </si>
  <si>
    <t>Put up a "Tutors Wanted" sign</t>
  </si>
  <si>
    <t xml:space="preserve">Visit a College/University </t>
  </si>
  <si>
    <t>Complete a tutor interview</t>
  </si>
  <si>
    <t>3 pt/interview</t>
  </si>
  <si>
    <t>Hire a tutor</t>
  </si>
  <si>
    <t>4 pt/tutor</t>
  </si>
  <si>
    <t>Hold a Tutor Orientation</t>
  </si>
  <si>
    <t>3 pts/session</t>
  </si>
  <si>
    <t>Provide tutor feedback on performance</t>
  </si>
  <si>
    <t>1 pt/feedback</t>
  </si>
  <si>
    <t>OPS</t>
  </si>
  <si>
    <t>Conference /Training</t>
  </si>
  <si>
    <t>32 pts/day</t>
  </si>
  <si>
    <t>Follow up Call for Customer Service</t>
  </si>
  <si>
    <t>Backend admin</t>
  </si>
  <si>
    <t>1 pt/15 min</t>
  </si>
  <si>
    <t>Marketing Plan - Review, Update</t>
  </si>
  <si>
    <t>Vendor Management</t>
  </si>
  <si>
    <t>Attend a Webinar</t>
  </si>
  <si>
    <t>4 pt/webinar</t>
  </si>
  <si>
    <t>Book keeping</t>
  </si>
  <si>
    <t>1 pt/15min</t>
  </si>
  <si>
    <t>make a tutor/student match and send</t>
  </si>
  <si>
    <t>3 pts/match</t>
  </si>
  <si>
    <t>Monthly: Complete &amp; Submit - Royalty, P&amp;L Reports</t>
  </si>
  <si>
    <t>5 pts/per</t>
  </si>
  <si>
    <t>WEEKLY GOAL TOTAL = 250</t>
  </si>
  <si>
    <t>* Put "0" If planning a full week's holiday.</t>
  </si>
  <si>
    <t>TOTAL</t>
  </si>
  <si>
    <t>Goal</t>
  </si>
  <si>
    <t>Over/Under</t>
  </si>
  <si>
    <t>Total Activities</t>
  </si>
  <si>
    <t>Activities</t>
  </si>
  <si>
    <t>Actual</t>
  </si>
  <si>
    <t>% of Total</t>
  </si>
  <si>
    <t>TPLR</t>
  </si>
  <si>
    <t>Marketing</t>
  </si>
  <si>
    <t>Prospecting</t>
  </si>
  <si>
    <t>CARE</t>
  </si>
  <si>
    <t>Tutor Recruitment</t>
  </si>
  <si>
    <t>Operations</t>
  </si>
  <si>
    <t>OVERALL</t>
  </si>
  <si>
    <t>TPLR (Third Party Lead Relationship)</t>
  </si>
  <si>
    <t>Activity</t>
  </si>
  <si>
    <t>Appointments / 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</si>
</sst>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Arial"/>
    </font>
    <font>
      <b/>
      <sz val="24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b/>
      <sz val="14"/>
      <color rgb="FFEA7024"/>
      <name val="Century Gothic"/>
      <family val="2"/>
    </font>
    <font>
      <b/>
      <sz val="14"/>
      <color rgb="FF990000"/>
      <name val="Century Gothic"/>
      <family val="2"/>
    </font>
    <font>
      <b/>
      <i/>
      <sz val="14"/>
      <color rgb="FF6E3989"/>
      <name val="Century Gothic"/>
      <family val="2"/>
    </font>
    <font>
      <sz val="14"/>
      <name val="Century Gothic"/>
      <family val="2"/>
    </font>
    <font>
      <b/>
      <sz val="14"/>
      <color rgb="FF6E3989"/>
      <name val="Century Gothic"/>
      <family val="2"/>
    </font>
    <font>
      <b/>
      <sz val="9"/>
      <name val="Century Gothic"/>
      <family val="2"/>
    </font>
    <font>
      <b/>
      <sz val="9"/>
      <color rgb="FF990000"/>
      <name val="Century Gothic"/>
      <family val="2"/>
    </font>
    <font>
      <sz val="10"/>
      <name val="Arial"/>
      <family val="2"/>
    </font>
    <font>
      <b/>
      <i/>
      <sz val="14"/>
      <color rgb="FFFFFFFF"/>
      <name val="Century Gothic"/>
      <family val="2"/>
    </font>
    <font>
      <b/>
      <i/>
      <sz val="12"/>
      <color rgb="FFFFFFFF"/>
      <name val="Century Gothic"/>
      <family val="2"/>
    </font>
    <font>
      <b/>
      <i/>
      <sz val="11"/>
      <color rgb="FFFFFFFF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sz val="13"/>
      <color rgb="FFFFFFFF"/>
      <name val="Century Gothic"/>
      <family val="2"/>
    </font>
    <font>
      <sz val="12"/>
      <name val="Century Gothic"/>
      <family val="2"/>
    </font>
    <font>
      <i/>
      <sz val="1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4"/>
      <color rgb="FFFFFFFF"/>
      <name val="Century Gothic"/>
      <family val="2"/>
    </font>
    <font>
      <b/>
      <sz val="12"/>
      <color rgb="FFFFFFFF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b/>
      <u/>
      <sz val="14"/>
      <color rgb="FF0000FF"/>
      <name val="Century Gothic"/>
      <family val="2"/>
    </font>
    <font>
      <b/>
      <sz val="9"/>
      <color rgb="FFFF0000"/>
      <name val="Century Gothic"/>
      <family val="2"/>
    </font>
    <font>
      <sz val="13"/>
      <name val="Arial"/>
      <family val="2"/>
    </font>
    <font>
      <sz val="13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CFE2F3"/>
        <bgColor rgb="FFCFE2F3"/>
      </patternFill>
    </fill>
    <fill>
      <patternFill patternType="solid">
        <fgColor rgb="FFBAC5DD"/>
        <bgColor rgb="FFBAC5DD"/>
      </patternFill>
    </fill>
    <fill>
      <patternFill patternType="solid">
        <fgColor rgb="FFF2F2F2"/>
        <bgColor rgb="FFF2F2F2"/>
      </patternFill>
    </fill>
    <fill>
      <patternFill patternType="solid">
        <fgColor rgb="FF6E3989"/>
        <bgColor rgb="FF6E3989"/>
      </patternFill>
    </fill>
    <fill>
      <patternFill patternType="solid">
        <fgColor rgb="FFEA7024"/>
        <bgColor rgb="FFEA7024"/>
      </patternFill>
    </fill>
  </fills>
  <borders count="8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14" fontId="5" fillId="0" borderId="0" xfId="0" applyNumberFormat="1" applyFont="1"/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0" borderId="0" xfId="0" applyFont="1"/>
    <xf numFmtId="0" fontId="2" fillId="3" borderId="1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left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textRotation="90" wrapText="1"/>
    </xf>
    <xf numFmtId="0" fontId="21" fillId="7" borderId="31" xfId="0" applyFont="1" applyFill="1" applyBorder="1" applyAlignment="1">
      <alignment horizontal="left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left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9" fontId="2" fillId="3" borderId="43" xfId="0" applyNumberFormat="1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left" vertical="center" wrapText="1"/>
    </xf>
    <xf numFmtId="0" fontId="19" fillId="7" borderId="42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 wrapText="1"/>
    </xf>
    <xf numFmtId="0" fontId="18" fillId="7" borderId="45" xfId="0" applyFont="1" applyFill="1" applyBorder="1" applyAlignment="1">
      <alignment horizontal="left" vertical="center" wrapText="1"/>
    </xf>
    <xf numFmtId="0" fontId="19" fillId="7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19" fillId="7" borderId="48" xfId="0" applyFont="1" applyFill="1" applyBorder="1" applyAlignment="1">
      <alignment horizontal="center" vertical="center" wrapText="1"/>
    </xf>
    <xf numFmtId="0" fontId="19" fillId="7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left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left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left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 wrapText="1"/>
    </xf>
    <xf numFmtId="0" fontId="20" fillId="6" borderId="57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left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20" fillId="6" borderId="61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center" vertical="center" wrapText="1"/>
    </xf>
    <xf numFmtId="0" fontId="20" fillId="6" borderId="65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left" vertical="center" wrapText="1"/>
    </xf>
    <xf numFmtId="0" fontId="19" fillId="5" borderId="54" xfId="0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 wrapText="1"/>
    </xf>
    <xf numFmtId="0" fontId="18" fillId="7" borderId="66" xfId="0" applyFont="1" applyFill="1" applyBorder="1" applyAlignment="1">
      <alignment horizontal="left" vertical="center" wrapText="1"/>
    </xf>
    <xf numFmtId="0" fontId="19" fillId="7" borderId="67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 wrapText="1"/>
    </xf>
    <xf numFmtId="0" fontId="19" fillId="5" borderId="69" xfId="0" applyFont="1" applyFill="1" applyBorder="1" applyAlignment="1">
      <alignment horizontal="center" vertical="center" wrapText="1"/>
    </xf>
    <xf numFmtId="0" fontId="19" fillId="5" borderId="70" xfId="0" applyFont="1" applyFill="1" applyBorder="1" applyAlignment="1">
      <alignment horizontal="center" vertical="center" wrapText="1"/>
    </xf>
    <xf numFmtId="0" fontId="20" fillId="6" borderId="71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left" vertical="center" wrapText="1"/>
    </xf>
    <xf numFmtId="0" fontId="18" fillId="3" borderId="72" xfId="0" applyFont="1" applyFill="1" applyBorder="1" applyAlignment="1">
      <alignment horizontal="left" vertical="center" wrapText="1"/>
    </xf>
    <xf numFmtId="0" fontId="19" fillId="3" borderId="73" xfId="0" applyFont="1" applyFill="1" applyBorder="1" applyAlignment="1">
      <alignment horizontal="center" vertical="center" wrapText="1"/>
    </xf>
    <xf numFmtId="0" fontId="19" fillId="3" borderId="68" xfId="0" applyFont="1" applyFill="1" applyBorder="1" applyAlignment="1">
      <alignment horizontal="center" vertical="center" wrapText="1"/>
    </xf>
    <xf numFmtId="0" fontId="19" fillId="3" borderId="69" xfId="0" applyFont="1" applyFill="1" applyBorder="1" applyAlignment="1">
      <alignment horizontal="center" vertical="center" wrapText="1"/>
    </xf>
    <xf numFmtId="0" fontId="19" fillId="3" borderId="70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9" fillId="3" borderId="7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7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left" vertical="center" wrapText="1"/>
    </xf>
    <xf numFmtId="0" fontId="19" fillId="3" borderId="76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77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2" fillId="2" borderId="78" xfId="0" applyFont="1" applyFill="1" applyBorder="1" applyAlignment="1">
      <alignment horizontal="center" vertical="top" wrapText="1"/>
    </xf>
    <xf numFmtId="0" fontId="23" fillId="8" borderId="79" xfId="0" applyFont="1" applyFill="1" applyBorder="1" applyAlignment="1">
      <alignment horizontal="right" vertical="top" wrapText="1"/>
    </xf>
    <xf numFmtId="0" fontId="25" fillId="6" borderId="8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/>
    </xf>
    <xf numFmtId="0" fontId="26" fillId="0" borderId="0" xfId="0" applyFont="1"/>
    <xf numFmtId="0" fontId="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" fontId="3" fillId="6" borderId="77" xfId="0" applyNumberFormat="1" applyFont="1" applyFill="1" applyBorder="1" applyAlignment="1">
      <alignment horizontal="center"/>
    </xf>
    <xf numFmtId="0" fontId="16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9" fillId="5" borderId="73" xfId="0" applyFont="1" applyFill="1" applyBorder="1" applyAlignment="1">
      <alignment horizontal="center" vertical="center" wrapText="1"/>
    </xf>
    <xf numFmtId="0" fontId="18" fillId="5" borderId="72" xfId="0" applyFont="1" applyFill="1" applyBorder="1" applyAlignment="1">
      <alignment horizontal="left" vertical="center" wrapText="1"/>
    </xf>
    <xf numFmtId="0" fontId="21" fillId="5" borderId="31" xfId="0" applyFont="1" applyFill="1" applyBorder="1" applyAlignment="1">
      <alignment horizontal="left" vertical="center" wrapText="1"/>
    </xf>
    <xf numFmtId="0" fontId="19" fillId="7" borderId="68" xfId="0" applyFont="1" applyFill="1" applyBorder="1" applyAlignment="1">
      <alignment horizontal="center" vertical="center" wrapText="1"/>
    </xf>
    <xf numFmtId="0" fontId="19" fillId="7" borderId="69" xfId="0" applyFont="1" applyFill="1" applyBorder="1" applyAlignment="1">
      <alignment horizontal="center" vertical="center" wrapText="1"/>
    </xf>
    <xf numFmtId="0" fontId="19" fillId="7" borderId="70" xfId="0" applyFont="1" applyFill="1" applyBorder="1" applyAlignment="1">
      <alignment horizontal="center" vertical="center" wrapText="1"/>
    </xf>
    <xf numFmtId="0" fontId="18" fillId="5" borderId="66" xfId="0" applyFont="1" applyFill="1" applyBorder="1" applyAlignment="1">
      <alignment horizontal="left" vertical="center" wrapText="1"/>
    </xf>
    <xf numFmtId="0" fontId="19" fillId="5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9" fontId="2" fillId="3" borderId="70" xfId="0" applyNumberFormat="1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11" fillId="3" borderId="6" xfId="0" applyFont="1" applyFill="1" applyBorder="1"/>
    <xf numFmtId="0" fontId="22" fillId="4" borderId="78" xfId="0" applyFont="1" applyFill="1" applyBorder="1" applyAlignment="1">
      <alignment horizontal="center" vertical="center" textRotation="90" wrapText="1"/>
    </xf>
    <xf numFmtId="0" fontId="17" fillId="4" borderId="78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3" fillId="2" borderId="9" xfId="0" applyFont="1" applyFill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16" fillId="3" borderId="9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/>
    <xf numFmtId="0" fontId="11" fillId="0" borderId="52" xfId="0" applyFont="1" applyBorder="1" applyAlignment="1"/>
    <xf numFmtId="0" fontId="11" fillId="0" borderId="77" xfId="0" applyFont="1" applyBorder="1" applyAlignment="1"/>
    <xf numFmtId="0" fontId="11" fillId="0" borderId="79" xfId="0" applyFont="1" applyBorder="1" applyAlignment="1"/>
    <xf numFmtId="0" fontId="11" fillId="0" borderId="10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333333"/>
                </a:solidFill>
                <a:latin typeface="Calibri"/>
              </a:defRPr>
            </a:pPr>
            <a:r>
              <a:rPr lang="en-CA"/>
              <a:t>Overall Activities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0663618660570656"/>
          <c:y val="0.12288698051716346"/>
          <c:w val="0.75712937092540855"/>
          <c:h val="0.59371728080817676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Activities!$B$3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rgbClr val="7030A0"/>
            </a:solidFill>
          </c:spPr>
          <c:invertIfNegative val="1"/>
          <c:cat>
            <c:strRef>
              <c:f>Activities!$A$4:$A$9</c:f>
              <c:strCache>
                <c:ptCount val="6"/>
                <c:pt idx="0">
                  <c:v>TPLR</c:v>
                </c:pt>
                <c:pt idx="1">
                  <c:v>Marketing</c:v>
                </c:pt>
                <c:pt idx="2">
                  <c:v>Prospecting</c:v>
                </c:pt>
                <c:pt idx="3">
                  <c:v>CARE</c:v>
                </c:pt>
                <c:pt idx="4">
                  <c:v>Tutor Recruitment</c:v>
                </c:pt>
                <c:pt idx="5">
                  <c:v>Operations</c:v>
                </c:pt>
              </c:strCache>
            </c:strRef>
          </c:cat>
          <c:val>
            <c:numRef>
              <c:f>Activities!$B$4:$B$9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0D8-844D-8857-8C019CA14C0C}"/>
            </c:ext>
          </c:extLst>
        </c:ser>
        <c:ser>
          <c:idx val="1"/>
          <c:order val="1"/>
          <c:tx>
            <c:strRef>
              <c:f>Activities!$C$3</c:f>
              <c:strCache>
                <c:ptCount val="1"/>
                <c:pt idx="0">
                  <c:v>Actual</c:v>
                </c:pt>
              </c:strCache>
            </c:strRef>
          </c:tx>
          <c:invertIfNegative val="1"/>
          <c:cat>
            <c:strRef>
              <c:f>Activities!$A$4:$A$9</c:f>
              <c:strCache>
                <c:ptCount val="6"/>
                <c:pt idx="0">
                  <c:v>TPLR</c:v>
                </c:pt>
                <c:pt idx="1">
                  <c:v>Marketing</c:v>
                </c:pt>
                <c:pt idx="2">
                  <c:v>Prospecting</c:v>
                </c:pt>
                <c:pt idx="3">
                  <c:v>CARE</c:v>
                </c:pt>
                <c:pt idx="4">
                  <c:v>Tutor Recruitment</c:v>
                </c:pt>
                <c:pt idx="5">
                  <c:v>Operations</c:v>
                </c:pt>
              </c:strCache>
            </c:strRef>
          </c:cat>
          <c:val>
            <c:numRef>
              <c:f>Activities!$C$4:$C$9</c:f>
              <c:numCache>
                <c:formatCode>General</c:formatCode>
                <c:ptCount val="6"/>
                <c:pt idx="0">
                  <c:v>30</c:v>
                </c:pt>
                <c:pt idx="1">
                  <c:v>21</c:v>
                </c:pt>
                <c:pt idx="2">
                  <c:v>37</c:v>
                </c:pt>
                <c:pt idx="3">
                  <c:v>2</c:v>
                </c:pt>
                <c:pt idx="4">
                  <c:v>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8-844D-8857-8C019CA1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3093181"/>
        <c:axId val="257644985"/>
        <c:axId val="0"/>
      </c:bar3DChart>
      <c:catAx>
        <c:axId val="16530931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57644985"/>
        <c:crosses val="autoZero"/>
        <c:auto val="1"/>
        <c:lblAlgn val="ctr"/>
        <c:lblOffset val="100"/>
        <c:noMultiLvlLbl val="1"/>
      </c:catAx>
      <c:valAx>
        <c:axId val="257644985"/>
        <c:scaling>
          <c:orientation val="minMax"/>
          <c:max val="15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53093181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11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Calibri"/>
              </a:defRPr>
            </a:pPr>
            <a:r>
              <a:rPr lang="en-CA"/>
              <a:t>TPLR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6901278469223605"/>
          <c:y val="7.8576809318774726E-2"/>
          <c:w val="0.73562401574803171"/>
          <c:h val="0.56551983085447677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Activities!$B$13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rgbClr val="7030A0"/>
            </a:solidFill>
          </c:spPr>
          <c:invertIfNegative val="1"/>
          <c:cat>
            <c:strRef>
              <c:f>Activities!$A$14:$A$23</c:f>
              <c:strCache>
                <c:ptCount val="10"/>
                <c:pt idx="0">
                  <c:v>Creating/Booking a Marketing Event</c:v>
                </c:pt>
                <c:pt idx="1">
                  <c:v>School Visits</c:v>
                </c:pt>
                <c:pt idx="2">
                  <c:v>Sponsoring a School or Charity Event</c:v>
                </c:pt>
                <c:pt idx="3">
                  <c:v>Joining a Networking Group</c:v>
                </c:pt>
                <c:pt idx="4">
                  <c:v>NEW Strategic Alliance/Partnership</c:v>
                </c:pt>
                <c:pt idx="5">
                  <c:v>#REF!</c:v>
                </c:pt>
                <c:pt idx="6">
                  <c:v>Set-up online Deal (i.e. Groupon)</c:v>
                </c:pt>
                <c:pt idx="7">
                  <c:v>Placing a Customer-Wanted Ad</c:v>
                </c:pt>
                <c:pt idx="8">
                  <c:v>Contact Government/Community Agency</c:v>
                </c:pt>
                <c:pt idx="9">
                  <c:v>Other - MUST ENTER COMMENT</c:v>
                </c:pt>
              </c:strCache>
            </c:strRef>
          </c:cat>
          <c:val>
            <c:numRef>
              <c:f>Activities!$B$14:$B$23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260-4C47-9E15-96B1419FC024}"/>
            </c:ext>
          </c:extLst>
        </c:ser>
        <c:ser>
          <c:idx val="1"/>
          <c:order val="1"/>
          <c:tx>
            <c:strRef>
              <c:f>Activities!$C$13</c:f>
              <c:strCache>
                <c:ptCount val="1"/>
                <c:pt idx="0">
                  <c:v>Actual</c:v>
                </c:pt>
              </c:strCache>
            </c:strRef>
          </c:tx>
          <c:invertIfNegative val="1"/>
          <c:cat>
            <c:strRef>
              <c:f>Activities!$A$14:$A$23</c:f>
              <c:strCache>
                <c:ptCount val="10"/>
                <c:pt idx="0">
                  <c:v>Creating/Booking a Marketing Event</c:v>
                </c:pt>
                <c:pt idx="1">
                  <c:v>School Visits</c:v>
                </c:pt>
                <c:pt idx="2">
                  <c:v>Sponsoring a School or Charity Event</c:v>
                </c:pt>
                <c:pt idx="3">
                  <c:v>Joining a Networking Group</c:v>
                </c:pt>
                <c:pt idx="4">
                  <c:v>NEW Strategic Alliance/Partnership</c:v>
                </c:pt>
                <c:pt idx="5">
                  <c:v>#REF!</c:v>
                </c:pt>
                <c:pt idx="6">
                  <c:v>Set-up online Deal (i.e. Groupon)</c:v>
                </c:pt>
                <c:pt idx="7">
                  <c:v>Placing a Customer-Wanted Ad</c:v>
                </c:pt>
                <c:pt idx="8">
                  <c:v>Contact Government/Community Agency</c:v>
                </c:pt>
                <c:pt idx="9">
                  <c:v>Other - MUST ENTER COMMENT</c:v>
                </c:pt>
              </c:strCache>
            </c:strRef>
          </c:cat>
          <c:val>
            <c:numRef>
              <c:f>Activities!$C$14:$C$23</c:f>
              <c:numCache>
                <c:formatCode>General</c:formatCode>
                <c:ptCount val="10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0-4C47-9E15-96B1419F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6446844"/>
        <c:axId val="613753209"/>
        <c:axId val="0"/>
      </c:bar3DChart>
      <c:catAx>
        <c:axId val="6364468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 lvl="0">
              <a:defRPr sz="6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13753209"/>
        <c:crosses val="autoZero"/>
        <c:auto val="1"/>
        <c:lblAlgn val="ctr"/>
        <c:lblOffset val="100"/>
        <c:noMultiLvlLbl val="1"/>
      </c:catAx>
      <c:valAx>
        <c:axId val="6137532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364468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8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Calibri"/>
              </a:defRPr>
            </a:pPr>
            <a:r>
              <a:rPr lang="en-CA"/>
              <a:t>Marketing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24619684535594283"/>
          <c:y val="6.6455738487234545E-2"/>
          <c:w val="0.65829975667628893"/>
          <c:h val="0.56551983085447699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Activities!$B$26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rgbClr val="7030A0"/>
            </a:solidFill>
          </c:spPr>
          <c:invertIfNegative val="1"/>
          <c:cat>
            <c:strRef>
              <c:f>Activities!$A$27:$A$37</c:f>
              <c:strCache>
                <c:ptCount val="11"/>
                <c:pt idx="0">
                  <c:v>Meet With Your Online Marketing Vendor</c:v>
                </c:pt>
                <c:pt idx="1">
                  <c:v>Asking for a Referral from Current Customer</c:v>
                </c:pt>
                <c:pt idx="2">
                  <c:v>Strategically Parking Wrapped Vehicle</c:v>
                </c:pt>
                <c:pt idx="3">
                  <c:v>Putting up a Tear Away Sheet</c:v>
                </c:pt>
                <c:pt idx="4">
                  <c:v>Handing out Branded Items</c:v>
                </c:pt>
                <c:pt idx="5">
                  <c:v>Putting up a Lawn/Pole Signs/Stickers</c:v>
                </c:pt>
                <c:pt idx="6">
                  <c:v>Writing/Distributing a Press Release</c:v>
                </c:pt>
                <c:pt idx="7">
                  <c:v>Direct Mail</c:v>
                </c:pt>
                <c:pt idx="8">
                  <c:v>#REF!</c:v>
                </c:pt>
                <c:pt idx="9">
                  <c:v>Updating Social Media (i.e. Facebook)</c:v>
                </c:pt>
                <c:pt idx="10">
                  <c:v>Other - MUST ENTER COMMENT</c:v>
                </c:pt>
              </c:strCache>
            </c:strRef>
          </c:cat>
          <c:val>
            <c:numRef>
              <c:f>Activities!$B$27:$B$37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C95-9F46-A8D9-43CE1742C1C8}"/>
            </c:ext>
          </c:extLst>
        </c:ser>
        <c:ser>
          <c:idx val="1"/>
          <c:order val="1"/>
          <c:tx>
            <c:strRef>
              <c:f>Activities!$C$26</c:f>
              <c:strCache>
                <c:ptCount val="1"/>
                <c:pt idx="0">
                  <c:v>Actual</c:v>
                </c:pt>
              </c:strCache>
            </c:strRef>
          </c:tx>
          <c:invertIfNegative val="1"/>
          <c:cat>
            <c:strRef>
              <c:f>Activities!$A$27:$A$37</c:f>
              <c:strCache>
                <c:ptCount val="11"/>
                <c:pt idx="0">
                  <c:v>Meet With Your Online Marketing Vendor</c:v>
                </c:pt>
                <c:pt idx="1">
                  <c:v>Asking for a Referral from Current Customer</c:v>
                </c:pt>
                <c:pt idx="2">
                  <c:v>Strategically Parking Wrapped Vehicle</c:v>
                </c:pt>
                <c:pt idx="3">
                  <c:v>Putting up a Tear Away Sheet</c:v>
                </c:pt>
                <c:pt idx="4">
                  <c:v>Handing out Branded Items</c:v>
                </c:pt>
                <c:pt idx="5">
                  <c:v>Putting up a Lawn/Pole Signs/Stickers</c:v>
                </c:pt>
                <c:pt idx="6">
                  <c:v>Writing/Distributing a Press Release</c:v>
                </c:pt>
                <c:pt idx="7">
                  <c:v>Direct Mail</c:v>
                </c:pt>
                <c:pt idx="8">
                  <c:v>#REF!</c:v>
                </c:pt>
                <c:pt idx="9">
                  <c:v>Updating Social Media (i.e. Facebook)</c:v>
                </c:pt>
                <c:pt idx="10">
                  <c:v>Other - MUST ENTER COMMENT</c:v>
                </c:pt>
              </c:strCache>
            </c:strRef>
          </c:cat>
          <c:val>
            <c:numRef>
              <c:f>Activities!$C$27:$C$37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5-9F46-A8D9-43CE1742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8418890"/>
        <c:axId val="827322819"/>
        <c:axId val="0"/>
      </c:bar3DChart>
      <c:catAx>
        <c:axId val="21284188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 lvl="0">
              <a:defRPr sz="8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27322819"/>
        <c:crosses val="autoZero"/>
        <c:auto val="1"/>
        <c:lblAlgn val="ctr"/>
        <c:lblOffset val="100"/>
        <c:noMultiLvlLbl val="1"/>
      </c:catAx>
      <c:valAx>
        <c:axId val="8273228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2841889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8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Calibri"/>
              </a:defRPr>
            </a:pPr>
            <a:r>
              <a:rPr lang="en-CA"/>
              <a:t>Consultation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6901278469223624"/>
          <c:y val="7.8576809318774726E-2"/>
          <c:w val="0.73562401574803238"/>
          <c:h val="0.56551983085447721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Activities!$B$56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rgbClr val="7030A0"/>
            </a:solidFill>
          </c:spPr>
          <c:invertIfNegative val="1"/>
          <c:cat>
            <c:strRef>
              <c:f>Activities!$A$57:$A$63</c:f>
              <c:strCache>
                <c:ptCount val="7"/>
                <c:pt idx="0">
                  <c:v>Closed - Signed Enrollment/In Person</c:v>
                </c:pt>
                <c:pt idx="1">
                  <c:v>Enrolled over phone</c:v>
                </c:pt>
                <c:pt idx="2">
                  <c:v>Consultation with Prospects (interviews)</c:v>
                </c:pt>
                <c:pt idx="3">
                  <c:v>#REF!</c:v>
                </c:pt>
                <c:pt idx="4">
                  <c:v>Conducted a student assessment</c:v>
                </c:pt>
                <c:pt idx="5">
                  <c:v>#REF!</c:v>
                </c:pt>
                <c:pt idx="6">
                  <c:v>#REF!</c:v>
                </c:pt>
              </c:strCache>
            </c:strRef>
          </c:cat>
          <c:val>
            <c:numRef>
              <c:f>Activities!$B$57:$B$63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84B-F846-8DF8-3B915D415149}"/>
            </c:ext>
          </c:extLst>
        </c:ser>
        <c:ser>
          <c:idx val="1"/>
          <c:order val="1"/>
          <c:tx>
            <c:strRef>
              <c:f>Activities!$C$56</c:f>
              <c:strCache>
                <c:ptCount val="1"/>
                <c:pt idx="0">
                  <c:v>Actual</c:v>
                </c:pt>
              </c:strCache>
            </c:strRef>
          </c:tx>
          <c:invertIfNegative val="1"/>
          <c:cat>
            <c:strRef>
              <c:f>Activities!$A$57:$A$63</c:f>
              <c:strCache>
                <c:ptCount val="7"/>
                <c:pt idx="0">
                  <c:v>Closed - Signed Enrollment/In Person</c:v>
                </c:pt>
                <c:pt idx="1">
                  <c:v>Enrolled over phone</c:v>
                </c:pt>
                <c:pt idx="2">
                  <c:v>Consultation with Prospects (interviews)</c:v>
                </c:pt>
                <c:pt idx="3">
                  <c:v>#REF!</c:v>
                </c:pt>
                <c:pt idx="4">
                  <c:v>Conducted a student assessment</c:v>
                </c:pt>
                <c:pt idx="5">
                  <c:v>#REF!</c:v>
                </c:pt>
                <c:pt idx="6">
                  <c:v>#REF!</c:v>
                </c:pt>
              </c:strCache>
            </c:strRef>
          </c:cat>
          <c:val>
            <c:numRef>
              <c:f>Activities!$C$57:$C$63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4B-F846-8DF8-3B915D41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9552988"/>
        <c:axId val="389513991"/>
        <c:axId val="0"/>
      </c:bar3DChart>
      <c:catAx>
        <c:axId val="1889552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 lvl="0">
              <a:defRPr sz="8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89513991"/>
        <c:crosses val="autoZero"/>
        <c:auto val="1"/>
        <c:lblAlgn val="ctr"/>
        <c:lblOffset val="100"/>
        <c:noMultiLvlLbl val="1"/>
      </c:catAx>
      <c:valAx>
        <c:axId val="3895139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895529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8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Calibri"/>
              </a:defRPr>
            </a:pPr>
            <a:r>
              <a:rPr lang="en-CA"/>
              <a:t>Operations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6901278469223624"/>
          <c:y val="7.8576809318774726E-2"/>
          <c:w val="0.73562401574803238"/>
          <c:h val="0.56551983085447721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030A0"/>
            </a:solidFill>
          </c:spPr>
          <c:invertIfNegative val="1"/>
          <c:cat>
            <c:strRef>
              <c:f>Activities!$A$78:$A$87</c:f>
              <c:strCache>
                <c:ptCount val="10"/>
                <c:pt idx="0">
                  <c:v>Conference /Training</c:v>
                </c:pt>
                <c:pt idx="1">
                  <c:v>Follow up Call for Customer Service</c:v>
                </c:pt>
                <c:pt idx="2">
                  <c:v>Backend admin</c:v>
                </c:pt>
                <c:pt idx="3">
                  <c:v>Marketing Plan - Review, Update</c:v>
                </c:pt>
                <c:pt idx="4">
                  <c:v>#REF!</c:v>
                </c:pt>
                <c:pt idx="5">
                  <c:v>Vendor Management</c:v>
                </c:pt>
                <c:pt idx="6">
                  <c:v>Attend a Webinar</c:v>
                </c:pt>
                <c:pt idx="7">
                  <c:v>Book keeping</c:v>
                </c:pt>
                <c:pt idx="8">
                  <c:v>make a tutor/student match and send</c:v>
                </c:pt>
                <c:pt idx="9">
                  <c:v>Monthly: Complete &amp; Submit - Royalty, P&amp;L Reports</c:v>
                </c:pt>
              </c:strCache>
            </c:strRef>
          </c:cat>
          <c:val>
            <c:numRef>
              <c:f>Activities!$B$78:$B$87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3DC-7543-9BB7-34B4DF58E603}"/>
            </c:ext>
          </c:extLst>
        </c:ser>
        <c:ser>
          <c:idx val="1"/>
          <c:order val="1"/>
          <c:invertIfNegative val="1"/>
          <c:cat>
            <c:strRef>
              <c:f>Activities!$A$78:$A$87</c:f>
              <c:strCache>
                <c:ptCount val="10"/>
                <c:pt idx="0">
                  <c:v>Conference /Training</c:v>
                </c:pt>
                <c:pt idx="1">
                  <c:v>Follow up Call for Customer Service</c:v>
                </c:pt>
                <c:pt idx="2">
                  <c:v>Backend admin</c:v>
                </c:pt>
                <c:pt idx="3">
                  <c:v>Marketing Plan - Review, Update</c:v>
                </c:pt>
                <c:pt idx="4">
                  <c:v>#REF!</c:v>
                </c:pt>
                <c:pt idx="5">
                  <c:v>Vendor Management</c:v>
                </c:pt>
                <c:pt idx="6">
                  <c:v>Attend a Webinar</c:v>
                </c:pt>
                <c:pt idx="7">
                  <c:v>Book keeping</c:v>
                </c:pt>
                <c:pt idx="8">
                  <c:v>make a tutor/student match and send</c:v>
                </c:pt>
                <c:pt idx="9">
                  <c:v>Monthly: Complete &amp; Submit - Royalty, P&amp;L Reports</c:v>
                </c:pt>
              </c:strCache>
            </c:strRef>
          </c:cat>
          <c:val>
            <c:numRef>
              <c:f>Activities!$C$78:$C$87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3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7543-9BB7-34B4DF58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6472025"/>
        <c:axId val="888741718"/>
        <c:axId val="0"/>
      </c:bar3DChart>
      <c:catAx>
        <c:axId val="18764720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 lvl="0">
              <a:defRPr sz="8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88741718"/>
        <c:crosses val="autoZero"/>
        <c:auto val="1"/>
        <c:lblAlgn val="ctr"/>
        <c:lblOffset val="100"/>
        <c:noMultiLvlLbl val="1"/>
      </c:catAx>
      <c:valAx>
        <c:axId val="888741718"/>
        <c:scaling>
          <c:orientation val="minMax"/>
          <c:max val="1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876472025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8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Calibri"/>
              </a:defRPr>
            </a:pPr>
            <a:r>
              <a:rPr lang="en-CA"/>
              <a:t>Tutor Recruitment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6901278469223624"/>
          <c:y val="7.8576809318774726E-2"/>
          <c:w val="0.73562401574803238"/>
          <c:h val="0.56551983085447721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Activities!$B$66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rgbClr val="7030A0"/>
            </a:solidFill>
          </c:spPr>
          <c:invertIfNegative val="1"/>
          <c:cat>
            <c:strRef>
              <c:f>Activities!$A$67:$A$74</c:f>
              <c:strCache>
                <c:ptCount val="8"/>
                <c:pt idx="0">
                  <c:v>Put up an online tutor recruitment ad</c:v>
                </c:pt>
                <c:pt idx="1">
                  <c:v>Put up a "Tutors Wanted" sign</c:v>
                </c:pt>
                <c:pt idx="2">
                  <c:v>Visit a College/University </c:v>
                </c:pt>
                <c:pt idx="3">
                  <c:v>Complete a tutor interview</c:v>
                </c:pt>
                <c:pt idx="4">
                  <c:v>Hire a tutor</c:v>
                </c:pt>
                <c:pt idx="5">
                  <c:v>Hold a Tutor Orientation</c:v>
                </c:pt>
                <c:pt idx="6">
                  <c:v>Provide tutor feedback on performance</c:v>
                </c:pt>
                <c:pt idx="7">
                  <c:v>#REF!</c:v>
                </c:pt>
              </c:strCache>
            </c:strRef>
          </c:cat>
          <c:val>
            <c:numRef>
              <c:f>Activities!$B$67:$B$74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C5-1F4A-A7E1-38000019846A}"/>
            </c:ext>
          </c:extLst>
        </c:ser>
        <c:ser>
          <c:idx val="1"/>
          <c:order val="1"/>
          <c:tx>
            <c:strRef>
              <c:f>Activities!$C$66</c:f>
              <c:strCache>
                <c:ptCount val="1"/>
                <c:pt idx="0">
                  <c:v>Actual</c:v>
                </c:pt>
              </c:strCache>
            </c:strRef>
          </c:tx>
          <c:invertIfNegative val="1"/>
          <c:cat>
            <c:strRef>
              <c:f>Activities!$A$67:$A$74</c:f>
              <c:strCache>
                <c:ptCount val="8"/>
                <c:pt idx="0">
                  <c:v>Put up an online tutor recruitment ad</c:v>
                </c:pt>
                <c:pt idx="1">
                  <c:v>Put up a "Tutors Wanted" sign</c:v>
                </c:pt>
                <c:pt idx="2">
                  <c:v>Visit a College/University </c:v>
                </c:pt>
                <c:pt idx="3">
                  <c:v>Complete a tutor interview</c:v>
                </c:pt>
                <c:pt idx="4">
                  <c:v>Hire a tutor</c:v>
                </c:pt>
                <c:pt idx="5">
                  <c:v>Hold a Tutor Orientation</c:v>
                </c:pt>
                <c:pt idx="6">
                  <c:v>Provide tutor feedback on performance</c:v>
                </c:pt>
                <c:pt idx="7">
                  <c:v>#REF!</c:v>
                </c:pt>
              </c:strCache>
            </c:strRef>
          </c:cat>
          <c:val>
            <c:numRef>
              <c:f>Activities!$C$67:$C$74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5-1F4A-A7E1-38000019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1250370"/>
        <c:axId val="1585629540"/>
        <c:axId val="0"/>
      </c:bar3DChart>
      <c:catAx>
        <c:axId val="13112503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 lvl="0">
              <a:defRPr sz="8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585629540"/>
        <c:crosses val="autoZero"/>
        <c:auto val="1"/>
        <c:lblAlgn val="ctr"/>
        <c:lblOffset val="100"/>
        <c:noMultiLvlLbl val="1"/>
      </c:catAx>
      <c:valAx>
        <c:axId val="1585629540"/>
        <c:scaling>
          <c:orientation val="minMax"/>
          <c:max val="1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1125037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8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333333"/>
                </a:solidFill>
                <a:latin typeface="Calibri"/>
              </a:defRPr>
            </a:pPr>
            <a:r>
              <a:rPr lang="en-CA"/>
              <a:t>Prospecting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6901278469223624"/>
          <c:y val="7.8576809318774726E-2"/>
          <c:w val="0.73562401574803238"/>
          <c:h val="0.56551983085447721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030A0"/>
            </a:solidFill>
          </c:spPr>
          <c:invertIfNegative val="1"/>
          <c:cat>
            <c:strRef>
              <c:f>Activities!$A$41:$A$53</c:f>
              <c:strCache>
                <c:ptCount val="13"/>
                <c:pt idx="0">
                  <c:v>Working a School Event</c:v>
                </c:pt>
                <c:pt idx="1">
                  <c:v>Working a Trade Show</c:v>
                </c:pt>
                <c:pt idx="2">
                  <c:v>Working a Festival/Parade/Fair</c:v>
                </c:pt>
                <c:pt idx="3">
                  <c:v>Working a Mall Event</c:v>
                </c:pt>
                <c:pt idx="4">
                  <c:v>Attending Networking Sessions</c:v>
                </c:pt>
                <c:pt idx="5">
                  <c:v>Attending Seminar/Educational Event</c:v>
                </c:pt>
                <c:pt idx="6">
                  <c:v>Asking &amp; Receiving a Referral</c:v>
                </c:pt>
                <c:pt idx="7">
                  <c:v>Follow-up Call</c:v>
                </c:pt>
                <c:pt idx="8">
                  <c:v>Follow-up E-mail</c:v>
                </c:pt>
                <c:pt idx="9">
                  <c:v>Introduction</c:v>
                </c:pt>
                <c:pt idx="10">
                  <c:v>Booking Consultation</c:v>
                </c:pt>
                <c:pt idx="11">
                  <c:v>Customer Check-in</c:v>
                </c:pt>
                <c:pt idx="12">
                  <c:v>Other - MUST ENTER COMMENT</c:v>
                </c:pt>
              </c:strCache>
            </c:strRef>
          </c:cat>
          <c:val>
            <c:numRef>
              <c:f>Activities!$B$41:$B$53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DA8-2E40-A9D5-2E98FBA25A28}"/>
            </c:ext>
          </c:extLst>
        </c:ser>
        <c:ser>
          <c:idx val="1"/>
          <c:order val="1"/>
          <c:invertIfNegative val="1"/>
          <c:cat>
            <c:strRef>
              <c:f>Activities!$A$41:$A$53</c:f>
              <c:strCache>
                <c:ptCount val="13"/>
                <c:pt idx="0">
                  <c:v>Working a School Event</c:v>
                </c:pt>
                <c:pt idx="1">
                  <c:v>Working a Trade Show</c:v>
                </c:pt>
                <c:pt idx="2">
                  <c:v>Working a Festival/Parade/Fair</c:v>
                </c:pt>
                <c:pt idx="3">
                  <c:v>Working a Mall Event</c:v>
                </c:pt>
                <c:pt idx="4">
                  <c:v>Attending Networking Sessions</c:v>
                </c:pt>
                <c:pt idx="5">
                  <c:v>Attending Seminar/Educational Event</c:v>
                </c:pt>
                <c:pt idx="6">
                  <c:v>Asking &amp; Receiving a Referral</c:v>
                </c:pt>
                <c:pt idx="7">
                  <c:v>Follow-up Call</c:v>
                </c:pt>
                <c:pt idx="8">
                  <c:v>Follow-up E-mail</c:v>
                </c:pt>
                <c:pt idx="9">
                  <c:v>Introduction</c:v>
                </c:pt>
                <c:pt idx="10">
                  <c:v>Booking Consultation</c:v>
                </c:pt>
                <c:pt idx="11">
                  <c:v>Customer Check-in</c:v>
                </c:pt>
                <c:pt idx="12">
                  <c:v>Other - MUST ENTER COMMENT</c:v>
                </c:pt>
              </c:strCache>
            </c:strRef>
          </c:cat>
          <c:val>
            <c:numRef>
              <c:f>Activities!$C$41:$C$53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4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8-2E40-A9D5-2E98FBA2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9965344"/>
        <c:axId val="1668754124"/>
        <c:axId val="0"/>
      </c:bar3DChart>
      <c:catAx>
        <c:axId val="136996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 lvl="0">
              <a:defRPr sz="8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668754124"/>
        <c:crosses val="autoZero"/>
        <c:auto val="1"/>
        <c:lblAlgn val="ctr"/>
        <c:lblOffset val="100"/>
        <c:noMultiLvlLbl val="1"/>
      </c:catAx>
      <c:valAx>
        <c:axId val="1668754124"/>
        <c:scaling>
          <c:orientation val="minMax"/>
          <c:max val="1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C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3699653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800" b="1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9525</xdr:rowOff>
    </xdr:from>
    <xdr:ext cx="4848225" cy="3219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9525</xdr:colOff>
      <xdr:row>1</xdr:row>
      <xdr:rowOff>9525</xdr:rowOff>
    </xdr:from>
    <xdr:ext cx="4838700" cy="32194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22</xdr:row>
      <xdr:rowOff>19050</xdr:rowOff>
    </xdr:from>
    <xdr:ext cx="4857750" cy="32004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9525</xdr:colOff>
      <xdr:row>43</xdr:row>
      <xdr:rowOff>19050</xdr:rowOff>
    </xdr:from>
    <xdr:ext cx="4838700" cy="320992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</xdr:col>
      <xdr:colOff>0</xdr:colOff>
      <xdr:row>64</xdr:row>
      <xdr:rowOff>9525</xdr:rowOff>
    </xdr:from>
    <xdr:ext cx="4857750" cy="32385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19050</xdr:colOff>
      <xdr:row>43</xdr:row>
      <xdr:rowOff>19050</xdr:rowOff>
    </xdr:from>
    <xdr:ext cx="4848225" cy="32385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19050</xdr:colOff>
      <xdr:row>22</xdr:row>
      <xdr:rowOff>9525</xdr:rowOff>
    </xdr:from>
    <xdr:ext cx="4848225" cy="32385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showGridLines="0" view="pageBreakPreview" topLeftCell="A33" zoomScale="75" zoomScaleNormal="100" zoomScaleSheetLayoutView="75" workbookViewId="0">
      <selection activeCell="C42" sqref="C42"/>
    </sheetView>
  </sheetViews>
  <sheetFormatPr defaultColWidth="14.42578125" defaultRowHeight="15" customHeight="1"/>
  <cols>
    <col min="1" max="1" width="9.140625" customWidth="1"/>
    <col min="2" max="2" width="36.85546875" customWidth="1"/>
    <col min="3" max="3" width="18.42578125" customWidth="1"/>
    <col min="4" max="10" width="11.42578125" customWidth="1"/>
    <col min="11" max="11" width="12.140625" customWidth="1"/>
    <col min="12" max="13" width="11.42578125" customWidth="1"/>
    <col min="14" max="24" width="9.140625" customWidth="1"/>
  </cols>
  <sheetData>
    <row r="1" spans="1:24" ht="30">
      <c r="A1" s="1" t="s">
        <v>0</v>
      </c>
      <c r="C1" s="2"/>
      <c r="D1" s="3" t="s">
        <v>1</v>
      </c>
      <c r="E1" s="165" t="s">
        <v>2</v>
      </c>
      <c r="F1" s="170"/>
      <c r="G1" s="170"/>
      <c r="H1" s="170"/>
      <c r="I1" s="170"/>
      <c r="J1" s="4"/>
      <c r="K1" s="4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">
      <c r="A2" s="5"/>
      <c r="B2" s="6"/>
      <c r="C2" s="6"/>
      <c r="D2" s="3" t="s">
        <v>3</v>
      </c>
      <c r="E2" s="7">
        <v>1</v>
      </c>
      <c r="F2" s="8"/>
      <c r="G2" s="8"/>
      <c r="H2" s="8"/>
      <c r="I2" s="8"/>
      <c r="J2" s="4"/>
      <c r="K2" s="4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>
      <c r="A3" s="9"/>
      <c r="B3" s="10"/>
      <c r="C3" s="10"/>
      <c r="D3" s="3" t="s">
        <v>4</v>
      </c>
      <c r="E3" s="2"/>
      <c r="F3" s="6"/>
      <c r="G3" s="166" t="s">
        <v>5</v>
      </c>
      <c r="H3" s="171"/>
      <c r="I3" s="171"/>
      <c r="J3" s="11"/>
      <c r="K3" s="11"/>
      <c r="L3" s="10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9.75" customHeight="1">
      <c r="A4" s="149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5" t="s">
        <v>15</v>
      </c>
      <c r="K4" s="17" t="s">
        <v>16</v>
      </c>
      <c r="L4" s="18" t="s">
        <v>17</v>
      </c>
      <c r="M4" s="19" t="s">
        <v>18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24.75" customHeight="1">
      <c r="A5" s="164" t="s">
        <v>19</v>
      </c>
      <c r="B5" s="22" t="s">
        <v>20</v>
      </c>
      <c r="C5" s="150" t="s">
        <v>21</v>
      </c>
      <c r="D5" s="25">
        <v>0</v>
      </c>
      <c r="E5" s="26"/>
      <c r="F5" s="26"/>
      <c r="G5" s="26">
        <v>1</v>
      </c>
      <c r="H5" s="26">
        <v>1</v>
      </c>
      <c r="I5" s="26"/>
      <c r="J5" s="27">
        <v>1</v>
      </c>
      <c r="K5" s="29">
        <f>SUM(D5:J5)*10</f>
        <v>30</v>
      </c>
      <c r="L5" s="113">
        <v>1</v>
      </c>
      <c r="M5" s="113">
        <f>L5*10</f>
        <v>10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4.75" customHeight="1">
      <c r="A6" s="172"/>
      <c r="B6" s="30" t="s">
        <v>22</v>
      </c>
      <c r="C6" s="150" t="s">
        <v>23</v>
      </c>
      <c r="D6" s="31"/>
      <c r="E6" s="32"/>
      <c r="F6" s="32"/>
      <c r="G6" s="32"/>
      <c r="H6" s="32"/>
      <c r="I6" s="32"/>
      <c r="J6" s="33"/>
      <c r="K6" s="29">
        <f>SUM(D6:J6)*2</f>
        <v>0</v>
      </c>
      <c r="L6" s="113">
        <v>2</v>
      </c>
      <c r="M6" s="113">
        <f>L6*2</f>
        <v>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4.75" customHeight="1">
      <c r="A7" s="172"/>
      <c r="B7" s="151" t="s">
        <v>24</v>
      </c>
      <c r="C7" s="150" t="s">
        <v>25</v>
      </c>
      <c r="D7" s="31"/>
      <c r="E7" s="32"/>
      <c r="F7" s="32"/>
      <c r="G7" s="32"/>
      <c r="H7" s="32"/>
      <c r="I7" s="32"/>
      <c r="J7" s="33"/>
      <c r="K7" s="29">
        <f>SUM(D7:J7)*4</f>
        <v>0</v>
      </c>
      <c r="L7" s="113">
        <v>1</v>
      </c>
      <c r="M7" s="113">
        <f>L7*4</f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4.75" customHeight="1">
      <c r="A8" s="172"/>
      <c r="B8" s="34" t="s">
        <v>26</v>
      </c>
      <c r="C8" s="150" t="s">
        <v>27</v>
      </c>
      <c r="D8" s="31"/>
      <c r="E8" s="32"/>
      <c r="F8" s="32"/>
      <c r="G8" s="32"/>
      <c r="H8" s="32"/>
      <c r="I8" s="32"/>
      <c r="J8" s="33"/>
      <c r="K8" s="29">
        <f>SUM(D8:J8)*5</f>
        <v>0</v>
      </c>
      <c r="L8" s="113">
        <v>1</v>
      </c>
      <c r="M8" s="113">
        <f>L8*5</f>
        <v>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4.75" customHeight="1">
      <c r="A9" s="172"/>
      <c r="B9" s="30" t="s">
        <v>28</v>
      </c>
      <c r="C9" s="150" t="s">
        <v>29</v>
      </c>
      <c r="D9" s="31"/>
      <c r="E9" s="32"/>
      <c r="F9" s="32"/>
      <c r="G9" s="32"/>
      <c r="H9" s="32"/>
      <c r="I9" s="32"/>
      <c r="J9" s="33"/>
      <c r="K9" s="29">
        <f>SUM(D9:J9)*10</f>
        <v>0</v>
      </c>
      <c r="L9" s="113">
        <v>1</v>
      </c>
      <c r="M9" s="113">
        <f>L9*10</f>
        <v>10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4.75" customHeight="1">
      <c r="A10" s="172"/>
      <c r="B10" s="30" t="s">
        <v>30</v>
      </c>
      <c r="C10" s="35" t="s">
        <v>31</v>
      </c>
      <c r="D10" s="31"/>
      <c r="E10" s="32"/>
      <c r="F10" s="32"/>
      <c r="G10" s="32"/>
      <c r="H10" s="32"/>
      <c r="I10" s="32"/>
      <c r="J10" s="33"/>
      <c r="K10" s="29">
        <f>SUM(D10:J10)*5</f>
        <v>0</v>
      </c>
      <c r="L10" s="113">
        <v>1</v>
      </c>
      <c r="M10" s="113">
        <f>L10*5</f>
        <v>5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4.75" customHeight="1">
      <c r="A11" s="172"/>
      <c r="B11" s="151" t="s">
        <v>32</v>
      </c>
      <c r="C11" s="150" t="s">
        <v>33</v>
      </c>
      <c r="D11" s="31"/>
      <c r="E11" s="32"/>
      <c r="F11" s="32"/>
      <c r="G11" s="32"/>
      <c r="H11" s="32"/>
      <c r="I11" s="32"/>
      <c r="J11" s="33"/>
      <c r="K11" s="29">
        <f t="shared" ref="K11:K12" si="0">SUM(D11:J11)*2</f>
        <v>0</v>
      </c>
      <c r="L11" s="113">
        <v>1</v>
      </c>
      <c r="M11" s="113">
        <f t="shared" ref="M11:M13" si="1">L11*2</f>
        <v>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42.95" customHeight="1">
      <c r="A12" s="172"/>
      <c r="B12" s="152" t="s">
        <v>34</v>
      </c>
      <c r="C12" s="150" t="s">
        <v>35</v>
      </c>
      <c r="D12" s="31"/>
      <c r="E12" s="32"/>
      <c r="F12" s="32"/>
      <c r="G12" s="32"/>
      <c r="H12" s="32"/>
      <c r="I12" s="32"/>
      <c r="J12" s="33"/>
      <c r="K12" s="29">
        <f t="shared" si="0"/>
        <v>0</v>
      </c>
      <c r="L12" s="113">
        <v>1</v>
      </c>
      <c r="M12" s="113">
        <f t="shared" si="1"/>
        <v>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4.75" customHeight="1">
      <c r="A13" s="173"/>
      <c r="B13" s="36" t="s">
        <v>36</v>
      </c>
      <c r="C13" s="37" t="s">
        <v>37</v>
      </c>
      <c r="D13" s="38"/>
      <c r="E13" s="39"/>
      <c r="F13" s="39"/>
      <c r="G13" s="39"/>
      <c r="H13" s="39"/>
      <c r="I13" s="39"/>
      <c r="J13" s="40"/>
      <c r="K13" s="29">
        <f>SUM(D13:J13)*0</f>
        <v>0</v>
      </c>
      <c r="L13" s="41">
        <v>0</v>
      </c>
      <c r="M13" s="41">
        <f t="shared" si="1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4.75" customHeight="1">
      <c r="A14" s="42"/>
      <c r="B14" s="43"/>
      <c r="C14" s="44"/>
      <c r="D14" s="45"/>
      <c r="E14" s="46"/>
      <c r="F14" s="46"/>
      <c r="G14" s="46"/>
      <c r="H14" s="46"/>
      <c r="I14" s="46"/>
      <c r="J14" s="47"/>
      <c r="K14" s="29"/>
      <c r="L14" s="73"/>
      <c r="M14" s="7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4.75" customHeight="1">
      <c r="A15" s="163" t="s">
        <v>38</v>
      </c>
      <c r="B15" s="49" t="s">
        <v>39</v>
      </c>
      <c r="C15" s="50" t="s">
        <v>40</v>
      </c>
      <c r="D15" s="51"/>
      <c r="E15" s="52"/>
      <c r="F15" s="52"/>
      <c r="G15" s="52"/>
      <c r="H15" s="52"/>
      <c r="I15" s="52"/>
      <c r="J15" s="53"/>
      <c r="K15" s="29">
        <f>SUM(D15:J15)*1</f>
        <v>0</v>
      </c>
      <c r="L15" s="113">
        <v>1</v>
      </c>
      <c r="M15" s="113">
        <f>L15*1</f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3.950000000000003" customHeight="1">
      <c r="A16" s="172"/>
      <c r="B16" s="55" t="s">
        <v>41</v>
      </c>
      <c r="C16" s="57" t="s">
        <v>42</v>
      </c>
      <c r="D16" s="58"/>
      <c r="E16" s="60"/>
      <c r="F16" s="60"/>
      <c r="G16" s="60"/>
      <c r="H16" s="60"/>
      <c r="I16" s="60"/>
      <c r="J16" s="61"/>
      <c r="K16" s="29">
        <f>SUM(D16:J16)*5</f>
        <v>0</v>
      </c>
      <c r="L16" s="113">
        <v>5</v>
      </c>
      <c r="M16" s="113">
        <f>L16*5</f>
        <v>25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48.95" customHeight="1">
      <c r="A17" s="172"/>
      <c r="B17" s="62" t="s">
        <v>43</v>
      </c>
      <c r="C17" s="57" t="s">
        <v>44</v>
      </c>
      <c r="D17" s="58"/>
      <c r="E17" s="60"/>
      <c r="F17" s="60"/>
      <c r="G17" s="60"/>
      <c r="H17" s="60"/>
      <c r="I17" s="60"/>
      <c r="J17" s="61">
        <v>1</v>
      </c>
      <c r="K17" s="29">
        <f>SUM(D17:J17)*3</f>
        <v>3</v>
      </c>
      <c r="L17" s="113">
        <v>1</v>
      </c>
      <c r="M17" s="113">
        <f>L17*3</f>
        <v>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4.75" customHeight="1">
      <c r="A18" s="172"/>
      <c r="B18" s="62" t="s">
        <v>45</v>
      </c>
      <c r="C18" s="57" t="s">
        <v>46</v>
      </c>
      <c r="D18" s="58"/>
      <c r="E18" s="60"/>
      <c r="F18" s="60"/>
      <c r="G18" s="60"/>
      <c r="H18" s="60"/>
      <c r="I18" s="60"/>
      <c r="J18" s="61"/>
      <c r="K18" s="29">
        <f t="shared" ref="K18:K20" si="2">SUM(D18:J18)*1</f>
        <v>0</v>
      </c>
      <c r="L18" s="113">
        <v>1</v>
      </c>
      <c r="M18" s="113">
        <f t="shared" ref="M18:M20" si="3">L18*1</f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4.75" customHeight="1">
      <c r="A19" s="172"/>
      <c r="B19" s="62" t="s">
        <v>47</v>
      </c>
      <c r="C19" s="57" t="s">
        <v>48</v>
      </c>
      <c r="D19" s="58"/>
      <c r="E19" s="60"/>
      <c r="F19" s="60"/>
      <c r="G19" s="60"/>
      <c r="H19" s="60">
        <v>10</v>
      </c>
      <c r="I19" s="60">
        <v>8</v>
      </c>
      <c r="J19" s="61"/>
      <c r="K19" s="29">
        <f t="shared" si="2"/>
        <v>18</v>
      </c>
      <c r="L19" s="113">
        <v>8</v>
      </c>
      <c r="M19" s="113">
        <f t="shared" si="3"/>
        <v>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4.75" customHeight="1">
      <c r="A20" s="172"/>
      <c r="B20" s="62" t="s">
        <v>49</v>
      </c>
      <c r="C20" s="63" t="s">
        <v>50</v>
      </c>
      <c r="D20" s="58"/>
      <c r="E20" s="60"/>
      <c r="F20" s="60"/>
      <c r="G20" s="60"/>
      <c r="H20" s="60"/>
      <c r="I20" s="60"/>
      <c r="J20" s="61"/>
      <c r="K20" s="29">
        <f t="shared" si="2"/>
        <v>0</v>
      </c>
      <c r="L20" s="113">
        <v>1</v>
      </c>
      <c r="M20" s="113">
        <f t="shared" si="3"/>
        <v>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4.75" customHeight="1">
      <c r="A21" s="172"/>
      <c r="B21" s="62" t="s">
        <v>51</v>
      </c>
      <c r="C21" s="57" t="s">
        <v>52</v>
      </c>
      <c r="D21" s="58"/>
      <c r="E21" s="60"/>
      <c r="F21" s="60"/>
      <c r="G21" s="60"/>
      <c r="H21" s="60"/>
      <c r="I21" s="60"/>
      <c r="J21" s="61"/>
      <c r="K21" s="29">
        <f t="shared" ref="K21:K22" si="4">SUM(D21:J21)*10</f>
        <v>0</v>
      </c>
      <c r="L21" s="64">
        <v>1</v>
      </c>
      <c r="M21" s="64">
        <f t="shared" ref="M21:M22" si="5">L21*10</f>
        <v>10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4.75" customHeight="1">
      <c r="A22" s="172"/>
      <c r="B22" s="65" t="s">
        <v>53</v>
      </c>
      <c r="C22" s="66" t="s">
        <v>54</v>
      </c>
      <c r="D22" s="153"/>
      <c r="E22" s="154"/>
      <c r="F22" s="154"/>
      <c r="G22" s="154"/>
      <c r="H22" s="154"/>
      <c r="I22" s="154"/>
      <c r="J22" s="155"/>
      <c r="K22" s="29">
        <f t="shared" si="4"/>
        <v>0</v>
      </c>
      <c r="L22" s="113">
        <v>1</v>
      </c>
      <c r="M22" s="113">
        <f t="shared" si="5"/>
        <v>10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9.950000000000003" customHeight="1">
      <c r="A23" s="172"/>
      <c r="B23" s="108" t="s">
        <v>55</v>
      </c>
      <c r="C23" s="109" t="s">
        <v>56</v>
      </c>
      <c r="D23" s="68"/>
      <c r="E23" s="69"/>
      <c r="F23" s="69"/>
      <c r="G23" s="69"/>
      <c r="H23" s="69"/>
      <c r="I23" s="69"/>
      <c r="J23" s="71"/>
      <c r="K23" s="29">
        <f>SUM(D23:J23)*1</f>
        <v>0</v>
      </c>
      <c r="L23" s="73">
        <v>1</v>
      </c>
      <c r="M23" s="113">
        <f>L23*1</f>
        <v>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4.75" customHeight="1">
      <c r="A24" s="173"/>
      <c r="B24" s="74" t="s">
        <v>57</v>
      </c>
      <c r="C24" s="75" t="s">
        <v>58</v>
      </c>
      <c r="D24" s="76"/>
      <c r="E24" s="77"/>
      <c r="F24" s="77"/>
      <c r="G24" s="77"/>
      <c r="H24" s="77"/>
      <c r="I24" s="77"/>
      <c r="J24" s="78"/>
      <c r="K24" s="29">
        <f>SUM(D24:J24)*4</f>
        <v>0</v>
      </c>
      <c r="L24" s="41">
        <v>0</v>
      </c>
      <c r="M24" s="41">
        <f>L24*4</f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4.75" customHeight="1">
      <c r="A25" s="42"/>
      <c r="B25" s="79"/>
      <c r="C25" s="80"/>
      <c r="D25" s="81"/>
      <c r="E25" s="82"/>
      <c r="F25" s="82"/>
      <c r="G25" s="82"/>
      <c r="H25" s="82"/>
      <c r="I25" s="82"/>
      <c r="J25" s="83"/>
      <c r="K25" s="29"/>
      <c r="L25" s="84"/>
      <c r="M25" s="7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24.75" customHeight="1">
      <c r="A26" s="163" t="s">
        <v>59</v>
      </c>
      <c r="B26" s="85" t="s">
        <v>60</v>
      </c>
      <c r="C26" s="86" t="s">
        <v>61</v>
      </c>
      <c r="D26" s="87"/>
      <c r="E26" s="88"/>
      <c r="F26" s="88"/>
      <c r="G26" s="88"/>
      <c r="H26" s="88"/>
      <c r="I26" s="88"/>
      <c r="J26" s="89"/>
      <c r="K26" s="29">
        <f t="shared" ref="K26:K29" si="6">SUM(D26:J26)*2</f>
        <v>0</v>
      </c>
      <c r="L26" s="90">
        <v>1</v>
      </c>
      <c r="M26" s="113">
        <f t="shared" ref="M26:M29" si="7">L26*2</f>
        <v>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4.75" customHeight="1">
      <c r="A27" s="172"/>
      <c r="B27" s="91" t="s">
        <v>62</v>
      </c>
      <c r="C27" s="92" t="s">
        <v>61</v>
      </c>
      <c r="D27" s="31"/>
      <c r="E27" s="32"/>
      <c r="F27" s="32"/>
      <c r="G27" s="32"/>
      <c r="H27" s="32"/>
      <c r="I27" s="32"/>
      <c r="J27" s="33"/>
      <c r="K27" s="29">
        <f t="shared" si="6"/>
        <v>0</v>
      </c>
      <c r="L27" s="90">
        <v>1</v>
      </c>
      <c r="M27" s="113">
        <f t="shared" si="7"/>
        <v>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4.75" customHeight="1">
      <c r="A28" s="172"/>
      <c r="B28" s="91" t="s">
        <v>63</v>
      </c>
      <c r="C28" s="92" t="s">
        <v>61</v>
      </c>
      <c r="D28" s="31"/>
      <c r="E28" s="32"/>
      <c r="F28" s="32"/>
      <c r="G28" s="32"/>
      <c r="H28" s="32"/>
      <c r="I28" s="32"/>
      <c r="J28" s="33"/>
      <c r="K28" s="29">
        <f t="shared" si="6"/>
        <v>0</v>
      </c>
      <c r="L28" s="90">
        <v>1</v>
      </c>
      <c r="M28" s="113">
        <f t="shared" si="7"/>
        <v>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4.75" customHeight="1">
      <c r="A29" s="172"/>
      <c r="B29" s="91" t="s">
        <v>64</v>
      </c>
      <c r="C29" s="92" t="s">
        <v>61</v>
      </c>
      <c r="D29" s="31"/>
      <c r="E29" s="32"/>
      <c r="F29" s="32"/>
      <c r="G29" s="32"/>
      <c r="H29" s="32"/>
      <c r="I29" s="32"/>
      <c r="J29" s="33"/>
      <c r="K29" s="29">
        <f t="shared" si="6"/>
        <v>0</v>
      </c>
      <c r="L29" s="90">
        <v>1</v>
      </c>
      <c r="M29" s="113">
        <f t="shared" si="7"/>
        <v>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4.75" customHeight="1">
      <c r="A30" s="172"/>
      <c r="B30" s="91" t="s">
        <v>65</v>
      </c>
      <c r="C30" s="92" t="s">
        <v>66</v>
      </c>
      <c r="D30" s="31"/>
      <c r="E30" s="32"/>
      <c r="F30" s="32"/>
      <c r="G30" s="32"/>
      <c r="H30" s="32">
        <v>2</v>
      </c>
      <c r="I30" s="32">
        <v>1</v>
      </c>
      <c r="J30" s="33"/>
      <c r="K30" s="29">
        <f t="shared" ref="K30:K31" si="8">SUM(D30:J30)*4</f>
        <v>12</v>
      </c>
      <c r="L30" s="90">
        <v>1</v>
      </c>
      <c r="M30" s="113">
        <f t="shared" ref="M30:M31" si="9">L30*4</f>
        <v>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4.75" customHeight="1">
      <c r="A31" s="172"/>
      <c r="B31" s="91" t="s">
        <v>67</v>
      </c>
      <c r="C31" s="92" t="s">
        <v>66</v>
      </c>
      <c r="D31" s="31"/>
      <c r="E31" s="32"/>
      <c r="F31" s="32"/>
      <c r="G31" s="32"/>
      <c r="H31" s="32">
        <v>1</v>
      </c>
      <c r="I31" s="32"/>
      <c r="J31" s="33"/>
      <c r="K31" s="29">
        <f t="shared" si="8"/>
        <v>4</v>
      </c>
      <c r="L31" s="90">
        <v>1</v>
      </c>
      <c r="M31" s="113">
        <f t="shared" si="9"/>
        <v>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4.75" customHeight="1">
      <c r="A32" s="172"/>
      <c r="B32" s="91" t="s">
        <v>68</v>
      </c>
      <c r="C32" s="92" t="s">
        <v>42</v>
      </c>
      <c r="D32" s="31"/>
      <c r="E32" s="32"/>
      <c r="F32" s="32"/>
      <c r="G32" s="32"/>
      <c r="H32" s="32"/>
      <c r="I32" s="32"/>
      <c r="J32" s="33"/>
      <c r="K32" s="29">
        <f>SUM(D32:J32)*5</f>
        <v>0</v>
      </c>
      <c r="L32" s="90">
        <v>5</v>
      </c>
      <c r="M32" s="113">
        <f>L32*5</f>
        <v>25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4.75" customHeight="1">
      <c r="A33" s="172"/>
      <c r="B33" s="91" t="s">
        <v>69</v>
      </c>
      <c r="C33" s="92" t="s">
        <v>70</v>
      </c>
      <c r="D33" s="31"/>
      <c r="E33" s="32"/>
      <c r="F33" s="32"/>
      <c r="G33" s="32"/>
      <c r="H33" s="32"/>
      <c r="I33" s="32"/>
      <c r="J33" s="33">
        <v>5</v>
      </c>
      <c r="K33" s="29">
        <f t="shared" ref="K33:K35" si="10">SUM(D33:J33)*1</f>
        <v>5</v>
      </c>
      <c r="L33" s="90">
        <v>10</v>
      </c>
      <c r="M33" s="113">
        <f>L33*1</f>
        <v>10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4.75" customHeight="1">
      <c r="A34" s="172"/>
      <c r="B34" s="91" t="s">
        <v>71</v>
      </c>
      <c r="C34" s="92" t="s">
        <v>72</v>
      </c>
      <c r="D34" s="31"/>
      <c r="E34" s="32"/>
      <c r="F34" s="32"/>
      <c r="G34" s="32"/>
      <c r="H34" s="32"/>
      <c r="I34" s="32"/>
      <c r="J34" s="33">
        <v>5</v>
      </c>
      <c r="K34" s="29">
        <f t="shared" si="10"/>
        <v>5</v>
      </c>
      <c r="L34" s="90">
        <v>10</v>
      </c>
      <c r="M34" s="113">
        <f>L34*0.5</f>
        <v>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4.75" customHeight="1">
      <c r="A35" s="172"/>
      <c r="B35" s="91" t="s">
        <v>73</v>
      </c>
      <c r="C35" s="92" t="s">
        <v>74</v>
      </c>
      <c r="D35" s="31"/>
      <c r="E35" s="32"/>
      <c r="F35" s="32"/>
      <c r="G35" s="32"/>
      <c r="H35" s="32">
        <v>3</v>
      </c>
      <c r="I35" s="32">
        <v>1</v>
      </c>
      <c r="J35" s="33"/>
      <c r="K35" s="29">
        <f t="shared" si="10"/>
        <v>4</v>
      </c>
      <c r="L35" s="90">
        <v>5</v>
      </c>
      <c r="M35" s="113">
        <f>L35*1</f>
        <v>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4.75" customHeight="1">
      <c r="A36" s="172"/>
      <c r="B36" s="91" t="s">
        <v>75</v>
      </c>
      <c r="C36" s="96" t="s">
        <v>76</v>
      </c>
      <c r="D36" s="31"/>
      <c r="E36" s="32"/>
      <c r="F36" s="32"/>
      <c r="G36" s="32"/>
      <c r="H36" s="32"/>
      <c r="I36" s="32"/>
      <c r="J36" s="33">
        <v>1</v>
      </c>
      <c r="K36" s="29">
        <f>SUM(D36:J36)*5</f>
        <v>5</v>
      </c>
      <c r="L36" s="97">
        <v>5</v>
      </c>
      <c r="M36" s="113">
        <f>L36*5</f>
        <v>25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4.75" customHeight="1">
      <c r="A37" s="172"/>
      <c r="B37" s="156" t="s">
        <v>77</v>
      </c>
      <c r="C37" s="157" t="s">
        <v>78</v>
      </c>
      <c r="D37" s="98"/>
      <c r="E37" s="101"/>
      <c r="F37" s="101"/>
      <c r="G37" s="101"/>
      <c r="H37" s="101">
        <v>1</v>
      </c>
      <c r="I37" s="101">
        <v>1</v>
      </c>
      <c r="J37" s="103"/>
      <c r="K37" s="29">
        <f>SUM(D37:J37)*1</f>
        <v>2</v>
      </c>
      <c r="L37" s="104">
        <v>5</v>
      </c>
      <c r="M37" s="64">
        <f>L37*1</f>
        <v>5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4.75" customHeight="1">
      <c r="A38" s="173"/>
      <c r="B38" s="105" t="s">
        <v>36</v>
      </c>
      <c r="C38" s="106" t="s">
        <v>66</v>
      </c>
      <c r="D38" s="38"/>
      <c r="E38" s="39"/>
      <c r="F38" s="39"/>
      <c r="G38" s="39"/>
      <c r="H38" s="39"/>
      <c r="I38" s="39"/>
      <c r="J38" s="40"/>
      <c r="K38" s="29">
        <f>SUM(D38:J38)*4</f>
        <v>0</v>
      </c>
      <c r="L38" s="107">
        <v>0</v>
      </c>
      <c r="M38" s="41">
        <f>L38*4</f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4.75" customHeight="1">
      <c r="A39" s="42"/>
      <c r="B39" s="108"/>
      <c r="C39" s="109"/>
      <c r="D39" s="45"/>
      <c r="E39" s="46"/>
      <c r="F39" s="46"/>
      <c r="G39" s="46"/>
      <c r="H39" s="46"/>
      <c r="I39" s="46"/>
      <c r="J39" s="47"/>
      <c r="K39" s="29"/>
      <c r="L39" s="84"/>
      <c r="M39" s="7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4.75" customHeight="1">
      <c r="A40" s="163" t="s">
        <v>79</v>
      </c>
      <c r="B40" s="62" t="s">
        <v>80</v>
      </c>
      <c r="C40" s="57" t="s">
        <v>81</v>
      </c>
      <c r="D40" s="51"/>
      <c r="E40" s="52"/>
      <c r="F40" s="52"/>
      <c r="G40" s="52"/>
      <c r="H40" s="52"/>
      <c r="I40" s="52"/>
      <c r="J40" s="53"/>
      <c r="K40" s="29">
        <f>SUM(D40:J40)*4</f>
        <v>0</v>
      </c>
      <c r="L40" s="29">
        <v>3</v>
      </c>
      <c r="M40" s="29">
        <f>L40*4</f>
        <v>12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4.75" customHeight="1">
      <c r="A41" s="172"/>
      <c r="B41" s="62" t="s">
        <v>82</v>
      </c>
      <c r="C41" s="57" t="s">
        <v>83</v>
      </c>
      <c r="D41" s="58"/>
      <c r="E41" s="60"/>
      <c r="F41" s="60"/>
      <c r="G41" s="60"/>
      <c r="H41" s="60"/>
      <c r="I41" s="60"/>
      <c r="J41" s="61"/>
      <c r="K41" s="29">
        <f t="shared" ref="K41:K42" si="11">SUM(D41:J41)*1</f>
        <v>0</v>
      </c>
      <c r="L41" s="113">
        <v>3</v>
      </c>
      <c r="M41" s="113">
        <f t="shared" ref="M41:M43" si="12">L41*1</f>
        <v>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30.75" customHeight="1">
      <c r="A42" s="172"/>
      <c r="B42" s="62" t="s">
        <v>84</v>
      </c>
      <c r="C42" s="57" t="s">
        <v>85</v>
      </c>
      <c r="D42" s="58"/>
      <c r="E42" s="60"/>
      <c r="F42" s="60"/>
      <c r="G42" s="60"/>
      <c r="H42" s="60"/>
      <c r="I42" s="60"/>
      <c r="J42" s="61"/>
      <c r="K42" s="29">
        <f t="shared" si="11"/>
        <v>0</v>
      </c>
      <c r="L42" s="113">
        <v>3</v>
      </c>
      <c r="M42" s="113">
        <f t="shared" si="12"/>
        <v>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3" customHeight="1">
      <c r="A43" s="173"/>
      <c r="B43" s="62" t="s">
        <v>86</v>
      </c>
      <c r="C43" s="57" t="s">
        <v>87</v>
      </c>
      <c r="D43" s="58">
        <v>1</v>
      </c>
      <c r="E43" s="60"/>
      <c r="F43" s="60"/>
      <c r="G43" s="60"/>
      <c r="H43" s="60"/>
      <c r="I43" s="60"/>
      <c r="J43" s="61"/>
      <c r="K43" s="29">
        <f>SUM(D43:J43)*2</f>
        <v>2</v>
      </c>
      <c r="L43" s="113">
        <v>3</v>
      </c>
      <c r="M43" s="113">
        <f>L43*2</f>
        <v>6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4.75" customHeight="1">
      <c r="A44" s="42"/>
      <c r="B44" s="91"/>
      <c r="C44" s="92"/>
      <c r="D44" s="110"/>
      <c r="E44" s="111"/>
      <c r="F44" s="111"/>
      <c r="G44" s="111"/>
      <c r="H44" s="111"/>
      <c r="I44" s="111"/>
      <c r="J44" s="112"/>
      <c r="K44" s="29"/>
      <c r="L44" s="113"/>
      <c r="M44" s="11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4.75" customHeight="1">
      <c r="A45" s="163" t="s">
        <v>88</v>
      </c>
      <c r="B45" s="91" t="s">
        <v>89</v>
      </c>
      <c r="C45" s="92" t="s">
        <v>90</v>
      </c>
      <c r="D45" s="87"/>
      <c r="E45" s="88"/>
      <c r="F45" s="88"/>
      <c r="G45" s="88"/>
      <c r="H45" s="88"/>
      <c r="I45" s="88"/>
      <c r="J45" s="89"/>
      <c r="K45" s="29">
        <f t="shared" ref="K45:K46" si="13">SUM(D45:J45)*1</f>
        <v>0</v>
      </c>
      <c r="L45" s="29">
        <v>1</v>
      </c>
      <c r="M45" s="29">
        <f t="shared" ref="M45:M46" si="14">L45*1</f>
        <v>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4.75" customHeight="1">
      <c r="A46" s="172"/>
      <c r="B46" s="91" t="s">
        <v>91</v>
      </c>
      <c r="C46" s="92" t="s">
        <v>50</v>
      </c>
      <c r="D46" s="31"/>
      <c r="E46" s="32"/>
      <c r="F46" s="32"/>
      <c r="G46" s="32"/>
      <c r="H46" s="32"/>
      <c r="I46" s="32"/>
      <c r="J46" s="33"/>
      <c r="K46" s="29">
        <f t="shared" si="13"/>
        <v>0</v>
      </c>
      <c r="L46" s="113">
        <v>1</v>
      </c>
      <c r="M46" s="113">
        <f t="shared" si="14"/>
        <v>1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4.75" customHeight="1">
      <c r="A47" s="172"/>
      <c r="B47" s="114" t="s">
        <v>92</v>
      </c>
      <c r="C47" s="92" t="s">
        <v>61</v>
      </c>
      <c r="D47" s="31"/>
      <c r="E47" s="32"/>
      <c r="F47" s="32"/>
      <c r="G47" s="32"/>
      <c r="H47" s="32"/>
      <c r="I47" s="32"/>
      <c r="J47" s="33"/>
      <c r="K47" s="29">
        <f>SUM(D47:J47)*2</f>
        <v>0</v>
      </c>
      <c r="L47" s="113">
        <v>1</v>
      </c>
      <c r="M47" s="113">
        <f>L47*2</f>
        <v>2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4.75" customHeight="1">
      <c r="A48" s="172"/>
      <c r="B48" s="91" t="s">
        <v>93</v>
      </c>
      <c r="C48" s="92" t="s">
        <v>94</v>
      </c>
      <c r="D48" s="31"/>
      <c r="E48" s="32"/>
      <c r="F48" s="32"/>
      <c r="G48" s="32"/>
      <c r="H48" s="32"/>
      <c r="I48" s="32"/>
      <c r="J48" s="33"/>
      <c r="K48" s="29">
        <f>SUM(D48:J48)*3</f>
        <v>0</v>
      </c>
      <c r="L48" s="113">
        <v>5</v>
      </c>
      <c r="M48" s="113">
        <f>L48*3</f>
        <v>15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4.75" customHeight="1">
      <c r="A49" s="172"/>
      <c r="B49" s="91" t="s">
        <v>95</v>
      </c>
      <c r="C49" s="92" t="s">
        <v>96</v>
      </c>
      <c r="D49" s="31"/>
      <c r="E49" s="32"/>
      <c r="F49" s="32"/>
      <c r="G49" s="32"/>
      <c r="H49" s="32"/>
      <c r="I49" s="32"/>
      <c r="J49" s="33"/>
      <c r="K49" s="29">
        <f>SUM(D49:J49)*4</f>
        <v>0</v>
      </c>
      <c r="L49" s="113">
        <v>5</v>
      </c>
      <c r="M49" s="113">
        <f>L49*4</f>
        <v>20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4.75" customHeight="1">
      <c r="A50" s="172"/>
      <c r="B50" s="91" t="s">
        <v>97</v>
      </c>
      <c r="C50" s="92" t="s">
        <v>98</v>
      </c>
      <c r="D50" s="31"/>
      <c r="E50" s="32"/>
      <c r="F50" s="32"/>
      <c r="G50" s="32"/>
      <c r="H50" s="32"/>
      <c r="I50" s="32"/>
      <c r="J50" s="33"/>
      <c r="K50" s="29">
        <f t="shared" ref="K50:K51" si="15">SUM(D50:J50)*1</f>
        <v>0</v>
      </c>
      <c r="L50" s="113">
        <v>1</v>
      </c>
      <c r="M50" s="113">
        <f>L50*3</f>
        <v>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39.950000000000003" customHeight="1">
      <c r="A51" s="173"/>
      <c r="B51" s="91" t="s">
        <v>99</v>
      </c>
      <c r="C51" s="92" t="s">
        <v>100</v>
      </c>
      <c r="D51" s="31"/>
      <c r="E51" s="32"/>
      <c r="F51" s="32"/>
      <c r="G51" s="32"/>
      <c r="H51" s="32"/>
      <c r="I51" s="32"/>
      <c r="J51" s="33"/>
      <c r="K51" s="29">
        <f t="shared" si="15"/>
        <v>0</v>
      </c>
      <c r="L51" s="113">
        <v>5</v>
      </c>
      <c r="M51" s="113">
        <f t="shared" ref="M50:M51" si="16">L51*1</f>
        <v>5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4.75" customHeight="1">
      <c r="A52" s="42"/>
      <c r="B52" s="115"/>
      <c r="C52" s="116"/>
      <c r="D52" s="117"/>
      <c r="E52" s="118"/>
      <c r="F52" s="118"/>
      <c r="G52" s="118"/>
      <c r="H52" s="118"/>
      <c r="I52" s="118"/>
      <c r="J52" s="119"/>
      <c r="K52" s="29"/>
      <c r="L52" s="113"/>
      <c r="M52" s="11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4.75" customHeight="1">
      <c r="A53" s="163" t="s">
        <v>101</v>
      </c>
      <c r="B53" s="120" t="s">
        <v>102</v>
      </c>
      <c r="C53" s="121" t="s">
        <v>103</v>
      </c>
      <c r="D53" s="122"/>
      <c r="E53" s="123"/>
      <c r="F53" s="123"/>
      <c r="G53" s="123"/>
      <c r="H53" s="123"/>
      <c r="I53" s="123"/>
      <c r="J53" s="124"/>
      <c r="K53" s="29">
        <v>0</v>
      </c>
      <c r="L53" s="113">
        <v>1</v>
      </c>
      <c r="M53" s="113">
        <f>L53*32</f>
        <v>32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4.75" customHeight="1">
      <c r="A54" s="172"/>
      <c r="B54" s="115" t="s">
        <v>104</v>
      </c>
      <c r="C54" s="116" t="s">
        <v>78</v>
      </c>
      <c r="D54" s="125"/>
      <c r="E54" s="126"/>
      <c r="F54" s="126"/>
      <c r="G54" s="126"/>
      <c r="H54" s="126"/>
      <c r="I54" s="126">
        <v>5</v>
      </c>
      <c r="J54" s="127"/>
      <c r="K54" s="29">
        <f t="shared" ref="K54:K57" si="17">SUM(D54:J54)*1</f>
        <v>5</v>
      </c>
      <c r="L54" s="113">
        <v>1</v>
      </c>
      <c r="M54" s="113">
        <f t="shared" ref="M54:M57" si="18">L54*1</f>
        <v>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4.75" customHeight="1">
      <c r="A55" s="172"/>
      <c r="B55" s="115" t="s">
        <v>105</v>
      </c>
      <c r="C55" s="116" t="s">
        <v>106</v>
      </c>
      <c r="D55" s="125"/>
      <c r="E55" s="126"/>
      <c r="F55" s="126"/>
      <c r="G55" s="126"/>
      <c r="H55" s="126"/>
      <c r="I55" s="126"/>
      <c r="J55" s="127"/>
      <c r="K55" s="29">
        <f t="shared" si="17"/>
        <v>0</v>
      </c>
      <c r="L55" s="113">
        <v>1</v>
      </c>
      <c r="M55" s="113">
        <f t="shared" si="18"/>
        <v>1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4.75" customHeight="1">
      <c r="A56" s="172"/>
      <c r="B56" s="115" t="s">
        <v>107</v>
      </c>
      <c r="C56" s="116" t="s">
        <v>106</v>
      </c>
      <c r="D56" s="125"/>
      <c r="E56" s="126"/>
      <c r="F56" s="126">
        <v>4</v>
      </c>
      <c r="G56" s="126"/>
      <c r="H56" s="126"/>
      <c r="I56" s="126"/>
      <c r="J56" s="127"/>
      <c r="K56" s="29">
        <f t="shared" si="17"/>
        <v>4</v>
      </c>
      <c r="L56" s="113">
        <v>4</v>
      </c>
      <c r="M56" s="113">
        <f t="shared" si="18"/>
        <v>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4.75" customHeight="1">
      <c r="A57" s="172"/>
      <c r="B57" s="115" t="s">
        <v>108</v>
      </c>
      <c r="C57" s="116" t="s">
        <v>106</v>
      </c>
      <c r="D57" s="125"/>
      <c r="E57" s="126"/>
      <c r="F57" s="126"/>
      <c r="G57" s="126"/>
      <c r="H57" s="126"/>
      <c r="I57" s="126"/>
      <c r="J57" s="127"/>
      <c r="K57" s="29">
        <f t="shared" si="17"/>
        <v>0</v>
      </c>
      <c r="L57" s="113">
        <v>4</v>
      </c>
      <c r="M57" s="113">
        <f t="shared" si="18"/>
        <v>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4.75" customHeight="1">
      <c r="A58" s="172"/>
      <c r="B58" s="115" t="s">
        <v>109</v>
      </c>
      <c r="C58" s="116" t="s">
        <v>110</v>
      </c>
      <c r="D58" s="125"/>
      <c r="E58" s="126"/>
      <c r="F58" s="126"/>
      <c r="G58" s="126">
        <v>1</v>
      </c>
      <c r="H58" s="126"/>
      <c r="I58" s="126"/>
      <c r="J58" s="127">
        <v>1</v>
      </c>
      <c r="K58" s="29">
        <f>SUM(D58:J58)*4</f>
        <v>8</v>
      </c>
      <c r="L58" s="113">
        <v>2</v>
      </c>
      <c r="M58" s="113">
        <f>L58*4</f>
        <v>8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4.75" customHeight="1">
      <c r="A59" s="172"/>
      <c r="B59" s="128" t="s">
        <v>111</v>
      </c>
      <c r="C59" s="129" t="s">
        <v>112</v>
      </c>
      <c r="D59" s="125"/>
      <c r="E59" s="126"/>
      <c r="F59" s="126"/>
      <c r="G59" s="126"/>
      <c r="H59" s="126"/>
      <c r="I59" s="126"/>
      <c r="J59" s="127"/>
      <c r="K59" s="29">
        <f>SUM(D59:J59)*1</f>
        <v>0</v>
      </c>
      <c r="L59" s="113">
        <v>1</v>
      </c>
      <c r="M59" s="113">
        <f>L59*1</f>
        <v>1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7.95" customHeight="1">
      <c r="A60" s="172"/>
      <c r="B60" s="128" t="s">
        <v>113</v>
      </c>
      <c r="C60" s="130" t="s">
        <v>114</v>
      </c>
      <c r="D60" s="125"/>
      <c r="E60" s="126"/>
      <c r="F60" s="126"/>
      <c r="G60" s="126"/>
      <c r="H60" s="126"/>
      <c r="I60" s="126"/>
      <c r="J60" s="127">
        <v>1</v>
      </c>
      <c r="K60" s="29">
        <f>SUM(D60:J60)*3</f>
        <v>3</v>
      </c>
      <c r="L60" s="113">
        <v>1</v>
      </c>
      <c r="M60" s="113">
        <f>L60*3</f>
        <v>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34.5">
      <c r="A61" s="173"/>
      <c r="B61" s="131" t="s">
        <v>115</v>
      </c>
      <c r="C61" s="132" t="s">
        <v>116</v>
      </c>
      <c r="D61" s="133"/>
      <c r="E61" s="134"/>
      <c r="F61" s="134"/>
      <c r="G61" s="134"/>
      <c r="H61" s="134"/>
      <c r="I61" s="134"/>
      <c r="J61" s="135">
        <v>2</v>
      </c>
      <c r="K61" s="136">
        <f>SUM(D61:J61)*5</f>
        <v>10</v>
      </c>
      <c r="L61" s="137">
        <v>2</v>
      </c>
      <c r="M61" s="137">
        <f>L61*5</f>
        <v>10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8">
      <c r="A62" s="2"/>
      <c r="B62" s="167" t="s">
        <v>117</v>
      </c>
      <c r="C62" s="174"/>
      <c r="D62" s="138" t="s">
        <v>118</v>
      </c>
      <c r="E62" s="2"/>
      <c r="F62" s="2"/>
      <c r="G62" s="2"/>
      <c r="H62" s="2"/>
      <c r="I62" s="2"/>
      <c r="J62" s="139" t="s">
        <v>119</v>
      </c>
      <c r="K62" s="140">
        <f>SUM(K5:K61)</f>
        <v>120</v>
      </c>
      <c r="L62" s="141"/>
      <c r="M62" s="142">
        <f>SUM(M5:M61)</f>
        <v>328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">
      <c r="A63" s="2"/>
      <c r="B63" s="2"/>
      <c r="C63" s="2"/>
      <c r="D63" s="2"/>
      <c r="E63" s="2"/>
      <c r="F63" s="2"/>
      <c r="G63" s="2"/>
      <c r="H63" s="2"/>
      <c r="I63" s="2"/>
      <c r="J63" s="139" t="s">
        <v>120</v>
      </c>
      <c r="K63" s="143">
        <f>M62</f>
        <v>328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">
      <c r="A64" s="2"/>
      <c r="B64" s="3"/>
      <c r="C64" s="144"/>
      <c r="D64" s="168"/>
      <c r="E64" s="170"/>
      <c r="F64" s="2"/>
      <c r="G64" s="2"/>
      <c r="H64" s="2"/>
      <c r="I64" s="2"/>
      <c r="J64" s="146" t="s">
        <v>121</v>
      </c>
      <c r="K64" s="147">
        <f>K62-K63</f>
        <v>-208</v>
      </c>
      <c r="L64" s="14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14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14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14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14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14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14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14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4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14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14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14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14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14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14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14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14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14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14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14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14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14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14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14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14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14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14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14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14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14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14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14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14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14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14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14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4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4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4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4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4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4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4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4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4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4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4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4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4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4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4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4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4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4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4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4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4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4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4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4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4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4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4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4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4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4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4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4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4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4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4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4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4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4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4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4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4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4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4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4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4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4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4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4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4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4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4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4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4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4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4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4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4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4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4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4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4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4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4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4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4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4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4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4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4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4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4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4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4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4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4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4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4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4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4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4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4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4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4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4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4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4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4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4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4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4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4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4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4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4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4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4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4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4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4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4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4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4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4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4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4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4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4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4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4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4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4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4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4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4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4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4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4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4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4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4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4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4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4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4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4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4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4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4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4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4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4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4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4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4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4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4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4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4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4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4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4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48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48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48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48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48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48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48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48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48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48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48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48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48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48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48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48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48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48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48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48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48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48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48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48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48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48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48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48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48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48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48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48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48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48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48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48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48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48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48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4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48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48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48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48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48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48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48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48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48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48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48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48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48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48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48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48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48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48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48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48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48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48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48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48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48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48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48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48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48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48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48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48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48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48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48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48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48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48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48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48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48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48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48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48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48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48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48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48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48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48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48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48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48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4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4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4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4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48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48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48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48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48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48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48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48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48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4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4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4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48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48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48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48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48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48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48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48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48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48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48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48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48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48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48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48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48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48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48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48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48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48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48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48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48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48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48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48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48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48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48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48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48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48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48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48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48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48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48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48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48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48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48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48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4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48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48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48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48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48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4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4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48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48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48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48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48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48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4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48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48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48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48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48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48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48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48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48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48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48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48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48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48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48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48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48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48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48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48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48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48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48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48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48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48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48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48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48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48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48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48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48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48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48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48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48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48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48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48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48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48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48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48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48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48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48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48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48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48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48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48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48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48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48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48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48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48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48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48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48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48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48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48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48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48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48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48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48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48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48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48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48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48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48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48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48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48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48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48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48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48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48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48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48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48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48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48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48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48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48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48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4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48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48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48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48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48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48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48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48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48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48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48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48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48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48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48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4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4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4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4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48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48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48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48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48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48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48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48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48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48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48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48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48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48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48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48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48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48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48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48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48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48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48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48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48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4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48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48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48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48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48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4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4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4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4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48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14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14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148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14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14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148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148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14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14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14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14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148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148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14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14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148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148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148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148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148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148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148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148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148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148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148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148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148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148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148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148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148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148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148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148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148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148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148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148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148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148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148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148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148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148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148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148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148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148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148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148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148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148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148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148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148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148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148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148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148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148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148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148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148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148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148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148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148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148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148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14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14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14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14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148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148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148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148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148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148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148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148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148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14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14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14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148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148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148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148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148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148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148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148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148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148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148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148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148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148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148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148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148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148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148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148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148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148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148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148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148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148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148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148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148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148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148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148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148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148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148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148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148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148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148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148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148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148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148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148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148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148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148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148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148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148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148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148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148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148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148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148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148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148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148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148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148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148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148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148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148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148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148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148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148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148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148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148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148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148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148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148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148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148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148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148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148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148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148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148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148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148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148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148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148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148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148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148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148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148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148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148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148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148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148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148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148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148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148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148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148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148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148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148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148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148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148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148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148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148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148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148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148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148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148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148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148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148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148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148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148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148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148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148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148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148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148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148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148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148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148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148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148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148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148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148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148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148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148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148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148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148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148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148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148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148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148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148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148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148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148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148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148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148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148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148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148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148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148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148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148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148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148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148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148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148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148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48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148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148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148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148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148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148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148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48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148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148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148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148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148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148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48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148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148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148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148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148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148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148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148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148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148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148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148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148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148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148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148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148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148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148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148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148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148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148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148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148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148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148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148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148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148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148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148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148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148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148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148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148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148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148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148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148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148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148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148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148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148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148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148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148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148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148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148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148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148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148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148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148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148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148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148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148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148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148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148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148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148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148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148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148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148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148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148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148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148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148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148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148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148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148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148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148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148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148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148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148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148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148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148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148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148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148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148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148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148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148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148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148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148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148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148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148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148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148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148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148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148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148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148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148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148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148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148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148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148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148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148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148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148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148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148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148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148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148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148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148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148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148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148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148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148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148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148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148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148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148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148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148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148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148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148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148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148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148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148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148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148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148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14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148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148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148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148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148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148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148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148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148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148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148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148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148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148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148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148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148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148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148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148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148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</sheetData>
  <mergeCells count="10">
    <mergeCell ref="B62:C62"/>
    <mergeCell ref="D64:E64"/>
    <mergeCell ref="A53:A61"/>
    <mergeCell ref="A40:A43"/>
    <mergeCell ref="A45:A51"/>
    <mergeCell ref="A26:A38"/>
    <mergeCell ref="A5:A13"/>
    <mergeCell ref="A15:A24"/>
    <mergeCell ref="E1:I1"/>
    <mergeCell ref="G3:I3"/>
  </mergeCells>
  <conditionalFormatting sqref="J62">
    <cfRule type="cellIs" dxfId="3" priority="1" stopIfTrue="1" operator="greaterThan">
      <formula>0</formula>
    </cfRule>
  </conditionalFormatting>
  <conditionalFormatting sqref="I60">
    <cfRule type="cellIs" dxfId="2" priority="2" operator="greaterThan">
      <formula>249</formula>
    </cfRule>
  </conditionalFormatting>
  <conditionalFormatting sqref="K64">
    <cfRule type="cellIs" dxfId="1" priority="3" operator="lessThan">
      <formula>0</formula>
    </cfRule>
  </conditionalFormatting>
  <conditionalFormatting sqref="K64">
    <cfRule type="cellIs" dxfId="0" priority="4" operator="greaterThan">
      <formula>0</formula>
    </cfRule>
  </conditionalFormatting>
  <printOptions horizontalCentered="1" verticalCentered="1"/>
  <pageMargins left="0.70866141732283505" right="0.70866141732283505" top="0.22" bottom="0.28000000000000003" header="0" footer="0"/>
  <pageSetup scale="58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36" workbookViewId="0">
      <selection activeCell="A55" sqref="A55:C55"/>
    </sheetView>
  </sheetViews>
  <sheetFormatPr defaultColWidth="14.42578125" defaultRowHeight="15" customHeight="1"/>
  <cols>
    <col min="1" max="1" width="67" customWidth="1"/>
    <col min="2" max="3" width="9.140625" customWidth="1"/>
    <col min="4" max="4" width="9.85546875" customWidth="1"/>
    <col min="5" max="5" width="36.42578125" customWidth="1"/>
    <col min="6" max="26" width="9.140625" customWidth="1"/>
  </cols>
  <sheetData>
    <row r="1" spans="1:26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169" t="s">
        <v>122</v>
      </c>
      <c r="B2" s="174"/>
      <c r="C2" s="174"/>
      <c r="D2" s="17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>
      <c r="A3" s="21" t="s">
        <v>123</v>
      </c>
      <c r="B3" s="23" t="s">
        <v>120</v>
      </c>
      <c r="C3" s="23" t="s">
        <v>124</v>
      </c>
      <c r="D3" s="24" t="s">
        <v>125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>
      <c r="A4" s="158" t="s">
        <v>126</v>
      </c>
      <c r="B4" s="159" t="e">
        <f t="shared" ref="B4:B9" si="0">SUM(#REF!)</f>
        <v>#REF!</v>
      </c>
      <c r="C4" s="159">
        <f>SUM(Report!K5:K13)</f>
        <v>30</v>
      </c>
      <c r="D4" s="160">
        <f t="shared" ref="D4:D10" si="1">C4/$C$10</f>
        <v>0.25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>
      <c r="A5" s="28" t="s">
        <v>127</v>
      </c>
      <c r="B5" s="48" t="e">
        <f t="shared" si="0"/>
        <v>#REF!</v>
      </c>
      <c r="C5" s="48">
        <f>SUM(Report!K15:K24)</f>
        <v>21</v>
      </c>
      <c r="D5" s="160">
        <f t="shared" si="1"/>
        <v>0.17499999999999999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customHeight="1">
      <c r="A6" s="28" t="s">
        <v>128</v>
      </c>
      <c r="B6" s="48" t="e">
        <f t="shared" si="0"/>
        <v>#REF!</v>
      </c>
      <c r="C6" s="48">
        <f>SUM(Report!K26:K38)</f>
        <v>37</v>
      </c>
      <c r="D6" s="160">
        <f t="shared" si="1"/>
        <v>0.30833333333333335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customHeight="1">
      <c r="A7" s="28" t="s">
        <v>129</v>
      </c>
      <c r="B7" s="48" t="e">
        <f t="shared" si="0"/>
        <v>#REF!</v>
      </c>
      <c r="C7" s="48">
        <f>SUM(Report!K40:K43)</f>
        <v>2</v>
      </c>
      <c r="D7" s="160">
        <f t="shared" si="1"/>
        <v>1.6666666666666666E-2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customHeight="1">
      <c r="A8" s="28" t="s">
        <v>130</v>
      </c>
      <c r="B8" s="48" t="e">
        <f t="shared" si="0"/>
        <v>#REF!</v>
      </c>
      <c r="C8" s="48">
        <f>SUM(Report!K45:K51)</f>
        <v>0</v>
      </c>
      <c r="D8" s="160">
        <f t="shared" si="1"/>
        <v>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customHeight="1">
      <c r="A9" s="28" t="s">
        <v>131</v>
      </c>
      <c r="B9" s="48" t="e">
        <f t="shared" si="0"/>
        <v>#REF!</v>
      </c>
      <c r="C9" s="48">
        <f>SUM(Report!K53:K61)</f>
        <v>30</v>
      </c>
      <c r="D9" s="160">
        <f t="shared" si="1"/>
        <v>0.25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customHeight="1">
      <c r="A10" s="54" t="s">
        <v>132</v>
      </c>
      <c r="B10" s="56" t="e">
        <f t="shared" ref="B10:C10" si="2">SUM(B4:B9)</f>
        <v>#REF!</v>
      </c>
      <c r="C10" s="56">
        <f t="shared" si="2"/>
        <v>120</v>
      </c>
      <c r="D10" s="59">
        <f t="shared" si="1"/>
        <v>1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>
      <c r="A12" s="169" t="s">
        <v>133</v>
      </c>
      <c r="B12" s="174"/>
      <c r="C12" s="17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21" t="s">
        <v>134</v>
      </c>
      <c r="B13" s="23" t="s">
        <v>120</v>
      </c>
      <c r="C13" s="24" t="s">
        <v>124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>
      <c r="A14" s="158" t="str">
        <f>Report!B5</f>
        <v>Creating/Booking a Marketing Event</v>
      </c>
      <c r="B14" s="159" t="e">
        <f t="shared" ref="B14:B18" si="3">#REF!</f>
        <v>#REF!</v>
      </c>
      <c r="C14" s="161">
        <f>Report!K5</f>
        <v>30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>
      <c r="A15" s="158" t="str">
        <f>Report!B6</f>
        <v>School Visits</v>
      </c>
      <c r="B15" s="159" t="e">
        <f t="shared" si="3"/>
        <v>#REF!</v>
      </c>
      <c r="C15" s="161">
        <f>Report!K6</f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>
      <c r="A16" s="158" t="str">
        <f>Report!B7</f>
        <v>Sponsoring a School or Charity Event</v>
      </c>
      <c r="B16" s="159" t="e">
        <f t="shared" si="3"/>
        <v>#REF!</v>
      </c>
      <c r="C16" s="161">
        <f>Report!K7</f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>
      <c r="A17" s="158" t="str">
        <f>Report!B8</f>
        <v>Joining a Networking Group</v>
      </c>
      <c r="B17" s="159" t="e">
        <f t="shared" si="3"/>
        <v>#REF!</v>
      </c>
      <c r="C17" s="161">
        <f>Report!K8</f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>
      <c r="A18" s="158" t="str">
        <f>Report!B9</f>
        <v>NEW Strategic Alliance/Partnership</v>
      </c>
      <c r="B18" s="159" t="e">
        <f t="shared" si="3"/>
        <v>#REF!</v>
      </c>
      <c r="C18" s="161">
        <f>Report!K9</f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158" t="e">
        <f t="shared" ref="A19:C19" si="4">#REF!</f>
        <v>#REF!</v>
      </c>
      <c r="B19" s="159" t="e">
        <f t="shared" si="4"/>
        <v>#REF!</v>
      </c>
      <c r="C19" s="161" t="e">
        <f t="shared" si="4"/>
        <v>#REF!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>
      <c r="A20" s="158" t="str">
        <f>Report!B10</f>
        <v>Set-up online Deal (i.e. Groupon)</v>
      </c>
      <c r="B20" s="159" t="e">
        <f t="shared" ref="B20:B23" si="5">#REF!</f>
        <v>#REF!</v>
      </c>
      <c r="C20" s="161">
        <f>Report!K10</f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>
      <c r="A21" s="158" t="str">
        <f>Report!B11</f>
        <v>Placing a Customer-Wanted Ad</v>
      </c>
      <c r="B21" s="159" t="e">
        <f t="shared" si="5"/>
        <v>#REF!</v>
      </c>
      <c r="C21" s="161">
        <f>Report!K11</f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>
      <c r="A22" s="158" t="str">
        <f>Report!B12</f>
        <v>Contact Government/Community Agency</v>
      </c>
      <c r="B22" s="159" t="e">
        <f t="shared" si="5"/>
        <v>#REF!</v>
      </c>
      <c r="C22" s="161">
        <f>Report!K12</f>
        <v>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>
      <c r="A23" s="67" t="str">
        <f>Report!B13</f>
        <v>Other - MUST ENTER COMMENT</v>
      </c>
      <c r="B23" s="70" t="e">
        <f t="shared" si="5"/>
        <v>#REF!</v>
      </c>
      <c r="C23" s="72">
        <f>Report!K13</f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>
      <c r="A25" s="169" t="s">
        <v>127</v>
      </c>
      <c r="B25" s="174"/>
      <c r="C25" s="17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>
      <c r="A26" s="21" t="s">
        <v>134</v>
      </c>
      <c r="B26" s="23" t="s">
        <v>120</v>
      </c>
      <c r="C26" s="24" t="s">
        <v>124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>
      <c r="A27" s="158" t="str">
        <f>Report!B15</f>
        <v>Meet With Your Online Marketing Vendor</v>
      </c>
      <c r="B27" s="159" t="e">
        <f t="shared" ref="B27:B37" si="6">#REF!</f>
        <v>#REF!</v>
      </c>
      <c r="C27" s="161">
        <f>Report!K15</f>
        <v>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>
      <c r="A28" s="158" t="str">
        <f>Report!B16</f>
        <v>Asking for a Referral from Current Customer</v>
      </c>
      <c r="B28" s="159" t="e">
        <f t="shared" si="6"/>
        <v>#REF!</v>
      </c>
      <c r="C28" s="161">
        <f>Report!K16</f>
        <v>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>
      <c r="A29" s="158" t="str">
        <f>Report!B17</f>
        <v>Strategically Parking Wrapped Vehicle</v>
      </c>
      <c r="B29" s="159" t="e">
        <f t="shared" si="6"/>
        <v>#REF!</v>
      </c>
      <c r="C29" s="161">
        <f>Report!K17</f>
        <v>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>
      <c r="A30" s="158" t="str">
        <f>Report!B18</f>
        <v>Putting up a Tear Away Sheet</v>
      </c>
      <c r="B30" s="159" t="e">
        <f t="shared" si="6"/>
        <v>#REF!</v>
      </c>
      <c r="C30" s="161">
        <f>Report!K18</f>
        <v>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>
      <c r="A31" s="158" t="str">
        <f>Report!B19</f>
        <v>Handing out Branded Items</v>
      </c>
      <c r="B31" s="159" t="e">
        <f t="shared" si="6"/>
        <v>#REF!</v>
      </c>
      <c r="C31" s="161">
        <f>Report!K19</f>
        <v>18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2.75" customHeight="1">
      <c r="A32" s="158" t="str">
        <f>Report!B20</f>
        <v>Putting up a Lawn/Pole Signs/Stickers</v>
      </c>
      <c r="B32" s="159" t="e">
        <f t="shared" si="6"/>
        <v>#REF!</v>
      </c>
      <c r="C32" s="161">
        <f>Report!K20</f>
        <v>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>
      <c r="A33" s="158" t="str">
        <f>Report!B21</f>
        <v>Writing/Distributing a Press Release</v>
      </c>
      <c r="B33" s="159" t="e">
        <f t="shared" si="6"/>
        <v>#REF!</v>
      </c>
      <c r="C33" s="161">
        <f>Report!K21</f>
        <v>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>
      <c r="A34" s="158" t="str">
        <f>Report!B22</f>
        <v>Direct Mail</v>
      </c>
      <c r="B34" s="159" t="e">
        <f t="shared" si="6"/>
        <v>#REF!</v>
      </c>
      <c r="C34" s="161">
        <f>Report!K22</f>
        <v>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>
      <c r="A35" s="158" t="e">
        <f>#REF!</f>
        <v>#REF!</v>
      </c>
      <c r="B35" s="159" t="e">
        <f t="shared" si="6"/>
        <v>#REF!</v>
      </c>
      <c r="C35" s="161" t="e">
        <f>#REF!</f>
        <v>#REF!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>
      <c r="A36" s="158" t="str">
        <f>Report!B23</f>
        <v>Updating Social Media (i.e. Facebook)</v>
      </c>
      <c r="B36" s="159" t="e">
        <f t="shared" si="6"/>
        <v>#REF!</v>
      </c>
      <c r="C36" s="161">
        <f>Report!K23</f>
        <v>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>
      <c r="A37" s="67" t="str">
        <f>Report!B24</f>
        <v>Other - MUST ENTER COMMENT</v>
      </c>
      <c r="B37" s="70" t="e">
        <f t="shared" si="6"/>
        <v>#REF!</v>
      </c>
      <c r="C37" s="72">
        <f>Report!K24</f>
        <v>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>
      <c r="A39" s="169" t="s">
        <v>128</v>
      </c>
      <c r="B39" s="174"/>
      <c r="C39" s="17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>
      <c r="A40" s="21" t="s">
        <v>134</v>
      </c>
      <c r="B40" s="23" t="s">
        <v>120</v>
      </c>
      <c r="C40" s="24" t="s">
        <v>124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>
      <c r="A41" s="158" t="str">
        <f>Report!B26</f>
        <v>Working a School Event</v>
      </c>
      <c r="B41" s="159" t="e">
        <f t="shared" ref="B41:B53" si="7">#REF!</f>
        <v>#REF!</v>
      </c>
      <c r="C41" s="161">
        <f>Report!K26</f>
        <v>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>
      <c r="A42" s="158" t="str">
        <f>Report!B27</f>
        <v>Working a Trade Show</v>
      </c>
      <c r="B42" s="159" t="e">
        <f t="shared" si="7"/>
        <v>#REF!</v>
      </c>
      <c r="C42" s="161">
        <f>Report!K27</f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>
      <c r="A43" s="158" t="str">
        <f>Report!B28</f>
        <v>Working a Festival/Parade/Fair</v>
      </c>
      <c r="B43" s="159" t="e">
        <f t="shared" si="7"/>
        <v>#REF!</v>
      </c>
      <c r="C43" s="161">
        <f>Report!K28</f>
        <v>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158" t="str">
        <f>Report!B29</f>
        <v>Working a Mall Event</v>
      </c>
      <c r="B44" s="159" t="e">
        <f t="shared" si="7"/>
        <v>#REF!</v>
      </c>
      <c r="C44" s="161">
        <f>Report!K29</f>
        <v>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158" t="str">
        <f>Report!B30</f>
        <v>Attending Networking Sessions</v>
      </c>
      <c r="B45" s="159" t="e">
        <f t="shared" si="7"/>
        <v>#REF!</v>
      </c>
      <c r="C45" s="161">
        <f>Report!K30</f>
        <v>12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158" t="str">
        <f>Report!B31</f>
        <v>Attending Seminar/Educational Event</v>
      </c>
      <c r="B46" s="159" t="e">
        <f t="shared" si="7"/>
        <v>#REF!</v>
      </c>
      <c r="C46" s="161">
        <f>Report!K31</f>
        <v>4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58" t="str">
        <f>Report!B32</f>
        <v>Asking &amp; Receiving a Referral</v>
      </c>
      <c r="B47" s="159" t="e">
        <f t="shared" si="7"/>
        <v>#REF!</v>
      </c>
      <c r="C47" s="161">
        <f>Report!K32</f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158" t="str">
        <f>Report!B33</f>
        <v>Follow-up Call</v>
      </c>
      <c r="B48" s="159" t="e">
        <f t="shared" si="7"/>
        <v>#REF!</v>
      </c>
      <c r="C48" s="161">
        <f>Report!K33</f>
        <v>5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158" t="str">
        <f>Report!B34</f>
        <v>Follow-up E-mail</v>
      </c>
      <c r="B49" s="159" t="e">
        <f t="shared" si="7"/>
        <v>#REF!</v>
      </c>
      <c r="C49" s="161">
        <f>Report!K34</f>
        <v>5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58" t="str">
        <f>Report!B35</f>
        <v>Introduction</v>
      </c>
      <c r="B50" s="159" t="e">
        <f t="shared" si="7"/>
        <v>#REF!</v>
      </c>
      <c r="C50" s="161">
        <f>Report!K35</f>
        <v>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58" t="str">
        <f>Report!B36</f>
        <v>Booking Consultation</v>
      </c>
      <c r="B51" s="159" t="e">
        <f t="shared" si="7"/>
        <v>#REF!</v>
      </c>
      <c r="C51" s="161">
        <f>Report!K36</f>
        <v>5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58" t="str">
        <f>Report!B37</f>
        <v>Customer Check-in</v>
      </c>
      <c r="B52" s="159" t="e">
        <f t="shared" si="7"/>
        <v>#REF!</v>
      </c>
      <c r="C52" s="161">
        <f>Report!K37</f>
        <v>2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67" t="str">
        <f>Report!B38</f>
        <v>Other - MUST ENTER COMMENT</v>
      </c>
      <c r="B53" s="70" t="e">
        <f t="shared" si="7"/>
        <v>#REF!</v>
      </c>
      <c r="C53" s="72">
        <f>Report!K38</f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69" t="s">
        <v>135</v>
      </c>
      <c r="B55" s="174"/>
      <c r="C55" s="17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21" t="s">
        <v>134</v>
      </c>
      <c r="B56" s="23" t="s">
        <v>120</v>
      </c>
      <c r="C56" s="24" t="s">
        <v>124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93" t="str">
        <f>Report!B40</f>
        <v>Closed - Signed Enrollment/In Person</v>
      </c>
      <c r="B57" s="94" t="e">
        <f t="shared" ref="B57:B59" si="8">#REF!</f>
        <v>#REF!</v>
      </c>
      <c r="C57" s="95">
        <f>Report!K40</f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93" t="str">
        <f>Report!B41</f>
        <v>Enrolled over phone</v>
      </c>
      <c r="B58" s="94" t="e">
        <f t="shared" si="8"/>
        <v>#REF!</v>
      </c>
      <c r="C58" s="95">
        <f>Report!K41</f>
        <v>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93" t="str">
        <f>Report!B42</f>
        <v>Consultation with Prospects (interviews)</v>
      </c>
      <c r="B59" s="94" t="e">
        <f t="shared" si="8"/>
        <v>#REF!</v>
      </c>
      <c r="C59" s="95">
        <f>Report!K42</f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93" t="e">
        <f t="shared" ref="A60:C60" si="9">#REF!</f>
        <v>#REF!</v>
      </c>
      <c r="B60" s="94" t="e">
        <f t="shared" si="9"/>
        <v>#REF!</v>
      </c>
      <c r="C60" s="95" t="e">
        <f t="shared" si="9"/>
        <v>#REF!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93" t="str">
        <f>Report!B43</f>
        <v>Conducted a student assessment</v>
      </c>
      <c r="B61" s="94" t="e">
        <f>#REF!</f>
        <v>#REF!</v>
      </c>
      <c r="C61" s="95">
        <f>Report!K43</f>
        <v>2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93" t="e">
        <f t="shared" ref="A62:C62" si="10">#REF!</f>
        <v>#REF!</v>
      </c>
      <c r="B62" s="94" t="e">
        <f t="shared" si="10"/>
        <v>#REF!</v>
      </c>
      <c r="C62" s="95" t="e">
        <f t="shared" si="10"/>
        <v>#REF!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99" t="e">
        <f t="shared" ref="A63:C63" si="11">#REF!</f>
        <v>#REF!</v>
      </c>
      <c r="B63" s="100" t="e">
        <f t="shared" si="11"/>
        <v>#REF!</v>
      </c>
      <c r="C63" s="102" t="e">
        <f t="shared" si="11"/>
        <v>#REF!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69" t="s">
        <v>130</v>
      </c>
      <c r="B65" s="174"/>
      <c r="C65" s="17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21" t="s">
        <v>134</v>
      </c>
      <c r="B66" s="23" t="s">
        <v>120</v>
      </c>
      <c r="C66" s="24" t="s">
        <v>124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93" t="str">
        <f>Report!B45</f>
        <v>Put up an online tutor recruitment ad</v>
      </c>
      <c r="B67" s="94" t="e">
        <f t="shared" ref="B67:B74" si="12">#REF!</f>
        <v>#REF!</v>
      </c>
      <c r="C67" s="95">
        <f>Report!K45</f>
        <v>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93" t="str">
        <f>Report!B46</f>
        <v>Put up a "Tutors Wanted" sign</v>
      </c>
      <c r="B68" s="94" t="e">
        <f t="shared" si="12"/>
        <v>#REF!</v>
      </c>
      <c r="C68" s="95">
        <f>Report!K46</f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93" t="str">
        <f>Report!B47</f>
        <v xml:space="preserve">Visit a College/University </v>
      </c>
      <c r="B69" s="94" t="e">
        <f t="shared" si="12"/>
        <v>#REF!</v>
      </c>
      <c r="C69" s="95">
        <f>Report!K47</f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93" t="str">
        <f>Report!B48</f>
        <v>Complete a tutor interview</v>
      </c>
      <c r="B70" s="94" t="e">
        <f t="shared" si="12"/>
        <v>#REF!</v>
      </c>
      <c r="C70" s="95">
        <f>Report!K48</f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93" t="str">
        <f>Report!B49</f>
        <v>Hire a tutor</v>
      </c>
      <c r="B71" s="94" t="e">
        <f t="shared" si="12"/>
        <v>#REF!</v>
      </c>
      <c r="C71" s="95">
        <f>Report!K49</f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93" t="str">
        <f>Report!B50</f>
        <v>Hold a Tutor Orientation</v>
      </c>
      <c r="B72" s="94" t="e">
        <f t="shared" si="12"/>
        <v>#REF!</v>
      </c>
      <c r="C72" s="95">
        <f>Report!K50</f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93" t="str">
        <f>Report!B51</f>
        <v>Provide tutor feedback on performance</v>
      </c>
      <c r="B73" s="94" t="e">
        <f t="shared" si="12"/>
        <v>#REF!</v>
      </c>
      <c r="C73" s="95">
        <f>Report!K51</f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99" t="e">
        <f>#REF!</f>
        <v>#REF!</v>
      </c>
      <c r="B74" s="100" t="e">
        <f t="shared" si="12"/>
        <v>#REF!</v>
      </c>
      <c r="C74" s="102" t="e">
        <f>#REF!</f>
        <v>#REF!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69" t="s">
        <v>131</v>
      </c>
      <c r="B76" s="174"/>
      <c r="C76" s="17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21" t="s">
        <v>134</v>
      </c>
      <c r="B77" s="23" t="s">
        <v>120</v>
      </c>
      <c r="C77" s="24" t="s">
        <v>124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93" t="str">
        <f>Report!B53</f>
        <v>Conference /Training</v>
      </c>
      <c r="B78" s="94" t="e">
        <f t="shared" ref="B78:B87" si="13">#REF!</f>
        <v>#REF!</v>
      </c>
      <c r="C78" s="95">
        <f>Report!K53</f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93" t="str">
        <f>Report!B54</f>
        <v>Follow up Call for Customer Service</v>
      </c>
      <c r="B79" s="94" t="e">
        <f t="shared" si="13"/>
        <v>#REF!</v>
      </c>
      <c r="C79" s="95">
        <f>Report!K54</f>
        <v>5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93" t="str">
        <f>Report!B55</f>
        <v>Backend admin</v>
      </c>
      <c r="B80" s="94" t="e">
        <f t="shared" si="13"/>
        <v>#REF!</v>
      </c>
      <c r="C80" s="95">
        <f>Report!K55</f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93" t="str">
        <f>Report!B56</f>
        <v>Marketing Plan - Review, Update</v>
      </c>
      <c r="B81" s="94" t="e">
        <f t="shared" si="13"/>
        <v>#REF!</v>
      </c>
      <c r="C81" s="95">
        <f>Report!K56</f>
        <v>4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93" t="e">
        <f>#REF!</f>
        <v>#REF!</v>
      </c>
      <c r="B82" s="94" t="e">
        <f t="shared" si="13"/>
        <v>#REF!</v>
      </c>
      <c r="C82" s="95" t="e">
        <f>#REF!</f>
        <v>#REF!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93" t="str">
        <f>Report!B57</f>
        <v>Vendor Management</v>
      </c>
      <c r="B83" s="94" t="e">
        <f t="shared" si="13"/>
        <v>#REF!</v>
      </c>
      <c r="C83" s="95">
        <f>Report!K57</f>
        <v>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93" t="str">
        <f>Report!B58</f>
        <v>Attend a Webinar</v>
      </c>
      <c r="B84" s="94" t="e">
        <f t="shared" si="13"/>
        <v>#REF!</v>
      </c>
      <c r="C84" s="95">
        <f>Report!K58</f>
        <v>8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93" t="str">
        <f>Report!B59</f>
        <v>Book keeping</v>
      </c>
      <c r="B85" s="94" t="e">
        <f t="shared" si="13"/>
        <v>#REF!</v>
      </c>
      <c r="C85" s="95">
        <f>Report!K59</f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93" t="str">
        <f>Report!B60</f>
        <v>make a tutor/student match and send</v>
      </c>
      <c r="B86" s="94" t="e">
        <f t="shared" si="13"/>
        <v>#REF!</v>
      </c>
      <c r="C86" s="95">
        <f>Report!K60</f>
        <v>3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99" t="str">
        <f>Report!B61</f>
        <v>Monthly: Complete &amp; Submit - Royalty, P&amp;L Reports</v>
      </c>
      <c r="B87" s="100" t="e">
        <f t="shared" si="13"/>
        <v>#REF!</v>
      </c>
      <c r="C87" s="102">
        <f>Report!K61</f>
        <v>10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2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2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2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2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2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2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2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2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2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2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2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2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2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2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2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7">
    <mergeCell ref="A76:C76"/>
    <mergeCell ref="A65:C65"/>
    <mergeCell ref="A2:D2"/>
    <mergeCell ref="A39:C39"/>
    <mergeCell ref="A12:C12"/>
    <mergeCell ref="A25:C25"/>
    <mergeCell ref="A55:C55"/>
  </mergeCells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3" zoomScale="117" workbookViewId="0">
      <selection activeCell="J58" sqref="J58"/>
    </sheetView>
  </sheetViews>
  <sheetFormatPr defaultColWidth="14.42578125" defaultRowHeight="15" customHeight="1"/>
  <cols>
    <col min="1" max="1" width="2.42578125" customWidth="1"/>
    <col min="2" max="26" width="9.140625" customWidth="1"/>
  </cols>
  <sheetData>
    <row r="1" spans="1:26" ht="5.25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ht="12.75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ht="12.75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ht="12.7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6" ht="12.7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26" ht="12.7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12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12.75" customHeight="1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12.75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12.7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12.7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12.7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12.75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12.75" customHeight="1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12.75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12.7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12.75" customHeight="1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12.75" customHeight="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12.75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12.75" customHeight="1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12.75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12.75" customHeight="1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12.7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12.75" customHeight="1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</row>
    <row r="25" spans="1:26" ht="12.7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12.75" customHeight="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12.75" customHeight="1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12.75" customHeight="1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</row>
    <row r="29" spans="1:26" ht="12.75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12.75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12.75" customHeight="1">
      <c r="A31" s="162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12.75" customHeight="1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2.75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12.75" customHeight="1">
      <c r="A34" s="162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2.75" customHeight="1">
      <c r="A35" s="162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2.75" customHeight="1">
      <c r="A36" s="162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12.75" customHeight="1">
      <c r="A37" s="162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ht="12.75" customHeight="1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2.7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12.75" customHeight="1">
      <c r="A40" s="162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12.75" customHeight="1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12.75" customHeight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12.75" customHeight="1">
      <c r="A43" s="162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12.75" customHeight="1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12.75" customHeight="1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12.75" customHeight="1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</row>
    <row r="49" spans="1:26" ht="12.75" customHeight="1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 spans="1:26" ht="12.75" customHeight="1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</row>
    <row r="51" spans="1:26" ht="12.75" customHeight="1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</row>
    <row r="52" spans="1:26" ht="12.75" customHeight="1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</row>
    <row r="53" spans="1:26" ht="12.75" customHeight="1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</row>
    <row r="54" spans="1:26" ht="12.75" customHeigh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</row>
    <row r="55" spans="1:26" ht="12.75" customHeight="1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</row>
    <row r="56" spans="1:26" ht="12.75" customHeight="1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</row>
    <row r="57" spans="1:26" ht="12.75" customHeight="1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</row>
    <row r="58" spans="1:26" ht="12.75" customHeight="1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</row>
    <row r="59" spans="1:26" ht="12.75" customHeight="1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</row>
    <row r="60" spans="1:26" ht="12.75" customHeight="1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</row>
    <row r="61" spans="1:26" ht="12.75" customHeight="1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</row>
    <row r="62" spans="1:26" ht="12.75" customHeight="1">
      <c r="A62" s="162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</row>
    <row r="63" spans="1:26" ht="12.75" customHeight="1">
      <c r="A63" s="162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</row>
    <row r="64" spans="1:26" ht="12.75" customHeight="1">
      <c r="A64" s="162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</row>
    <row r="65" spans="1:26" ht="12.75" customHeight="1">
      <c r="A65" s="162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</row>
    <row r="66" spans="1:26" ht="12.75" customHeight="1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</row>
    <row r="67" spans="1:26" ht="12.75" customHeight="1">
      <c r="A67" s="162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</row>
    <row r="68" spans="1:26" ht="12.75" customHeight="1">
      <c r="A68" s="162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</row>
    <row r="69" spans="1:26" ht="12.75" customHeight="1">
      <c r="A69" s="162"/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</row>
    <row r="70" spans="1:26" ht="12.75" customHeight="1">
      <c r="A70" s="162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</row>
    <row r="71" spans="1:26" ht="12.75" customHeight="1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</row>
    <row r="72" spans="1:26" ht="12.75" customHeight="1">
      <c r="A72" s="162"/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</row>
    <row r="73" spans="1:26" ht="12.75" customHeight="1">
      <c r="A73" s="162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</row>
    <row r="74" spans="1:26" ht="12.75" customHeight="1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</row>
    <row r="75" spans="1:26" ht="12.75" customHeight="1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</row>
    <row r="76" spans="1:26" ht="12.75" customHeight="1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</row>
    <row r="77" spans="1:26" ht="12.75" customHeight="1">
      <c r="A77" s="162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</row>
    <row r="78" spans="1:26" ht="12.75" customHeight="1">
      <c r="A78" s="162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</row>
    <row r="79" spans="1:26" ht="12.75" customHeight="1">
      <c r="A79" s="162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</row>
    <row r="80" spans="1:26" ht="12.75" customHeight="1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</row>
    <row r="81" spans="1:26" ht="12.75" customHeight="1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</row>
    <row r="82" spans="1:26" ht="12.75" customHeight="1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</row>
    <row r="83" spans="1:26" ht="12.75" customHeight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</row>
    <row r="84" spans="1:26" ht="12.75" customHeight="1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</row>
    <row r="85" spans="1:26" ht="12.75" customHeight="1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</row>
    <row r="86" spans="1:26" ht="12.75" customHeight="1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</row>
    <row r="87" spans="1:26" ht="12.75" customHeight="1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</row>
    <row r="88" spans="1:26" ht="12.75" customHeight="1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</row>
    <row r="89" spans="1:26" ht="12.75" customHeight="1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</row>
    <row r="90" spans="1:26" ht="12.75" customHeight="1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</row>
    <row r="91" spans="1:26" ht="12.75" customHeight="1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</row>
    <row r="92" spans="1:26" ht="12.75" customHeight="1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</row>
    <row r="93" spans="1:26" ht="12.75" customHeight="1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</row>
    <row r="94" spans="1:26" ht="12.75" customHeight="1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</row>
    <row r="95" spans="1:26" ht="12.75" customHeight="1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</row>
    <row r="96" spans="1:26" ht="12.75" customHeight="1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</row>
    <row r="97" spans="1:26" ht="12.75" customHeight="1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</row>
    <row r="98" spans="1:26" ht="12.75" customHeight="1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</row>
    <row r="99" spans="1:26" ht="12.75" customHeight="1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</row>
    <row r="100" spans="1:26" ht="12.75" customHeight="1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</row>
    <row r="101" spans="1:26" ht="12.75" customHeight="1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</row>
    <row r="102" spans="1:26" ht="12.75" customHeight="1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</row>
    <row r="103" spans="1:26" ht="12.75" customHeight="1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</row>
    <row r="104" spans="1:26" ht="12.75" customHeight="1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</row>
    <row r="105" spans="1:26" ht="12.75" customHeight="1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</row>
    <row r="106" spans="1:26" ht="12.75" customHeight="1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</row>
    <row r="107" spans="1:26" ht="12.75" customHeight="1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</row>
    <row r="108" spans="1:26" ht="12.75" customHeight="1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</row>
    <row r="109" spans="1:26" ht="12.75" customHeight="1">
      <c r="A109" s="162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</row>
    <row r="110" spans="1:26" ht="12.75" customHeight="1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</row>
    <row r="111" spans="1:26" ht="12.75" customHeight="1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</row>
    <row r="112" spans="1:26" ht="12.75" customHeight="1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</row>
    <row r="113" spans="1:26" ht="12.75" customHeight="1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</row>
    <row r="114" spans="1:26" ht="12.75" customHeight="1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</row>
    <row r="115" spans="1:26" ht="12.75" customHeight="1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</row>
    <row r="116" spans="1:26" ht="12.75" customHeight="1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</row>
    <row r="117" spans="1:26" ht="12.75" customHeight="1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</row>
    <row r="118" spans="1:26" ht="12.75" customHeight="1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</row>
    <row r="119" spans="1:26" ht="12.75" customHeight="1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</row>
    <row r="120" spans="1:26" ht="12.75" customHeight="1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</row>
    <row r="121" spans="1:26" ht="12.75" customHeight="1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</row>
    <row r="122" spans="1:26" ht="12.75" customHeight="1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</row>
    <row r="123" spans="1:26" ht="12.75" customHeight="1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</row>
    <row r="124" spans="1:26" ht="12.75" customHeight="1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</row>
    <row r="125" spans="1:26" ht="12.75" customHeight="1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</row>
    <row r="126" spans="1:26" ht="12.75" customHeight="1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</row>
    <row r="127" spans="1:26" ht="12.75" customHeight="1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</row>
    <row r="128" spans="1:26" ht="12.75" customHeight="1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</row>
    <row r="129" spans="1:26" ht="12.75" customHeight="1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</row>
    <row r="130" spans="1:26" ht="12.75" customHeight="1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</row>
    <row r="131" spans="1:26" ht="12.75" customHeight="1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</row>
    <row r="132" spans="1:26" ht="12.75" customHeight="1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</row>
    <row r="133" spans="1:26" ht="12.75" customHeight="1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 spans="1:26" ht="12.75" customHeight="1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</row>
    <row r="135" spans="1:26" ht="12.75" customHeight="1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</row>
    <row r="136" spans="1:26" ht="12.75" customHeight="1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</row>
    <row r="137" spans="1:26" ht="12.75" customHeight="1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</row>
    <row r="138" spans="1:26" ht="12.75" customHeight="1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</row>
    <row r="139" spans="1:26" ht="12.75" customHeight="1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</row>
    <row r="140" spans="1:26" ht="12.75" customHeight="1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</row>
    <row r="141" spans="1:26" ht="12.75" customHeight="1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</row>
    <row r="142" spans="1:26" ht="12.75" customHeight="1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</row>
    <row r="143" spans="1:26" ht="12.75" customHeight="1">
      <c r="A143" s="162"/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</row>
    <row r="144" spans="1:26" ht="12.75" customHeight="1">
      <c r="A144" s="162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</row>
    <row r="145" spans="1:26" ht="12.75" customHeight="1">
      <c r="A145" s="162"/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</row>
    <row r="146" spans="1:26" ht="12.75" customHeight="1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</row>
    <row r="147" spans="1:26" ht="12.75" customHeight="1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</row>
    <row r="148" spans="1:26" ht="12.75" customHeight="1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</row>
    <row r="149" spans="1:26" ht="12.75" customHeight="1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</row>
    <row r="150" spans="1:26" ht="12.75" customHeight="1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</row>
    <row r="151" spans="1:26" ht="12.75" customHeight="1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</row>
    <row r="152" spans="1:26" ht="12.75" customHeight="1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</row>
    <row r="153" spans="1:26" ht="12.75" customHeight="1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</row>
    <row r="154" spans="1:26" ht="12.75" customHeight="1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</row>
    <row r="155" spans="1:26" ht="12.75" customHeight="1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</row>
    <row r="156" spans="1:26" ht="12.75" customHeight="1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</row>
    <row r="157" spans="1:26" ht="12.75" customHeight="1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</row>
    <row r="158" spans="1:26" ht="12.75" customHeight="1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</row>
    <row r="159" spans="1:26" ht="12.75" customHeight="1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</row>
    <row r="160" spans="1:26" ht="12.75" customHeight="1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</row>
    <row r="161" spans="1:26" ht="12.75" customHeight="1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</row>
    <row r="162" spans="1:26" ht="12.75" customHeight="1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</row>
    <row r="163" spans="1:26" ht="12.75" customHeight="1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</row>
    <row r="164" spans="1:26" ht="12.75" customHeight="1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</row>
    <row r="165" spans="1:26" ht="12.75" customHeight="1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</row>
    <row r="166" spans="1:26" ht="12.75" customHeight="1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</row>
    <row r="167" spans="1:26" ht="12.75" customHeight="1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</row>
    <row r="168" spans="1:26" ht="12.75" customHeight="1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</row>
    <row r="169" spans="1:26" ht="12.75" customHeight="1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</row>
    <row r="170" spans="1:26" ht="12.75" customHeight="1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</row>
    <row r="171" spans="1:26" ht="12.75" customHeight="1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</row>
    <row r="172" spans="1:26" ht="12.75" customHeight="1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</row>
    <row r="173" spans="1:26" ht="12.75" customHeight="1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</row>
    <row r="174" spans="1:26" ht="12.75" customHeight="1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</row>
    <row r="175" spans="1:26" ht="12.75" customHeight="1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</row>
    <row r="176" spans="1:26" ht="12.75" customHeight="1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</row>
    <row r="177" spans="1:26" ht="12.75" customHeight="1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</row>
    <row r="178" spans="1:26" ht="12.75" customHeight="1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</row>
    <row r="179" spans="1:26" ht="12.75" customHeight="1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</row>
    <row r="180" spans="1:26" ht="12.75" customHeight="1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</row>
    <row r="181" spans="1:26" ht="12.75" customHeight="1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</row>
    <row r="182" spans="1:26" ht="12.75" customHeight="1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</row>
    <row r="183" spans="1:26" ht="12.75" customHeight="1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</row>
    <row r="184" spans="1:26" ht="12.75" customHeight="1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</row>
    <row r="185" spans="1:26" ht="12.75" customHeight="1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</row>
    <row r="186" spans="1:26" ht="12.75" customHeight="1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</row>
    <row r="187" spans="1:26" ht="12.75" customHeight="1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</row>
    <row r="188" spans="1:26" ht="12.75" customHeight="1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</row>
    <row r="189" spans="1:26" ht="12.75" customHeight="1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</row>
    <row r="190" spans="1:26" ht="12.75" customHeight="1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</row>
    <row r="191" spans="1:26" ht="12.75" customHeight="1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</row>
    <row r="192" spans="1:26" ht="12.75" customHeight="1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</row>
    <row r="193" spans="1:26" ht="12.75" customHeight="1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</row>
    <row r="194" spans="1:26" ht="12.75" customHeight="1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</row>
    <row r="195" spans="1:26" ht="12.75" customHeight="1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</row>
    <row r="196" spans="1:26" ht="12.75" customHeight="1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</row>
    <row r="197" spans="1:26" ht="12.75" customHeight="1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</row>
    <row r="198" spans="1:26" ht="12.75" customHeight="1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</row>
    <row r="199" spans="1:26" ht="12.75" customHeight="1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</row>
    <row r="200" spans="1:26" ht="12.75" customHeight="1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</row>
    <row r="201" spans="1:26" ht="12.75" customHeight="1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</row>
    <row r="202" spans="1:26" ht="12.75" customHeight="1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</row>
    <row r="203" spans="1:26" ht="12.75" customHeight="1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</row>
    <row r="204" spans="1:26" ht="12.75" customHeight="1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</row>
    <row r="205" spans="1:26" ht="12.75" customHeight="1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</row>
    <row r="206" spans="1:26" ht="12.75" customHeight="1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</row>
    <row r="207" spans="1:26" ht="12.75" customHeight="1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</row>
    <row r="208" spans="1:26" ht="12.75" customHeight="1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</row>
    <row r="209" spans="1:26" ht="12.75" customHeight="1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</row>
    <row r="210" spans="1:26" ht="12.75" customHeight="1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</row>
    <row r="211" spans="1:26" ht="12.75" customHeight="1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</row>
    <row r="212" spans="1:26" ht="12.75" customHeight="1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</row>
    <row r="213" spans="1:26" ht="12.75" customHeight="1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</row>
    <row r="214" spans="1:26" ht="12.75" customHeight="1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</row>
    <row r="215" spans="1:26" ht="12.75" customHeight="1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</row>
    <row r="216" spans="1:26" ht="12.75" customHeight="1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</row>
    <row r="217" spans="1:26" ht="12.75" customHeight="1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</row>
    <row r="218" spans="1:26" ht="12.75" customHeight="1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</row>
    <row r="219" spans="1:26" ht="12.75" customHeight="1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</row>
    <row r="220" spans="1:26" ht="12.75" customHeight="1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</row>
    <row r="221" spans="1:26" ht="12.75" customHeight="1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</row>
    <row r="222" spans="1:26" ht="12.75" customHeight="1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</row>
    <row r="223" spans="1:26" ht="12.75" customHeight="1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</row>
    <row r="224" spans="1:26" ht="12.75" customHeight="1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</row>
    <row r="225" spans="1:26" ht="12.75" customHeight="1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</row>
    <row r="226" spans="1:26" ht="12.75" customHeight="1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</row>
    <row r="227" spans="1:26" ht="12.75" customHeight="1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</row>
    <row r="228" spans="1:26" ht="12.75" customHeight="1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</row>
    <row r="229" spans="1:26" ht="12.75" customHeight="1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</row>
    <row r="230" spans="1:26" ht="12.75" customHeight="1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</row>
    <row r="231" spans="1:26" ht="12.75" customHeight="1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</row>
    <row r="232" spans="1:26" ht="12.75" customHeight="1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</row>
    <row r="233" spans="1:26" ht="12.75" customHeight="1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</row>
    <row r="234" spans="1:26" ht="12.75" customHeight="1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</row>
    <row r="235" spans="1:26" ht="12.75" customHeight="1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</row>
    <row r="236" spans="1:26" ht="12.75" customHeight="1">
      <c r="A236" s="162"/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</row>
    <row r="237" spans="1:26" ht="12.75" customHeight="1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</row>
    <row r="238" spans="1:26" ht="12.75" customHeight="1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</row>
    <row r="239" spans="1:26" ht="12.75" customHeight="1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</row>
    <row r="240" spans="1:26" ht="12.75" customHeight="1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</row>
    <row r="241" spans="1:26" ht="12.75" customHeight="1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</row>
    <row r="242" spans="1:26" ht="12.75" customHeight="1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</row>
    <row r="243" spans="1:26" ht="12.75" customHeight="1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</row>
    <row r="244" spans="1:26" ht="12.75" customHeight="1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</row>
    <row r="245" spans="1:26" ht="12.75" customHeight="1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</row>
    <row r="246" spans="1:26" ht="12.75" customHeight="1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</row>
    <row r="247" spans="1:26" ht="12.75" customHeight="1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</row>
    <row r="248" spans="1:26" ht="12.75" customHeight="1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</row>
    <row r="249" spans="1:26" ht="12.75" customHeight="1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</row>
    <row r="250" spans="1:26" ht="12.75" customHeight="1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</row>
    <row r="251" spans="1:26" ht="12.75" customHeight="1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</row>
    <row r="252" spans="1:26" ht="12.75" customHeight="1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</row>
    <row r="253" spans="1:26" ht="12.75" customHeight="1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</row>
    <row r="254" spans="1:26" ht="12.75" customHeight="1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</row>
    <row r="255" spans="1:26" ht="12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</row>
    <row r="256" spans="1:26" ht="12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</row>
    <row r="257" spans="1:26" ht="12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</row>
    <row r="258" spans="1:26" ht="12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</row>
    <row r="259" spans="1:26" ht="12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</row>
    <row r="260" spans="1:26" ht="12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</row>
    <row r="261" spans="1:26" ht="12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</row>
    <row r="262" spans="1:26" ht="12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</row>
    <row r="263" spans="1:26" ht="12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</row>
    <row r="264" spans="1:26" ht="12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</row>
    <row r="265" spans="1:26" ht="12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</row>
    <row r="266" spans="1:26" ht="12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</row>
    <row r="267" spans="1:26" ht="12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</row>
    <row r="268" spans="1:26" ht="12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</row>
    <row r="269" spans="1:26" ht="12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</row>
    <row r="270" spans="1:26" ht="12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</row>
    <row r="271" spans="1:26" ht="12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</row>
    <row r="272" spans="1:26" ht="12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</row>
    <row r="273" spans="1:26" ht="12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</row>
    <row r="274" spans="1:26" ht="12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</row>
    <row r="275" spans="1:26" ht="12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</row>
    <row r="276" spans="1:26" ht="12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</row>
    <row r="277" spans="1:26" ht="12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</row>
    <row r="278" spans="1:26" ht="12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</row>
    <row r="279" spans="1:26" ht="12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</row>
    <row r="280" spans="1:26" ht="12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</row>
    <row r="281" spans="1:26" ht="12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</row>
    <row r="282" spans="1:26" ht="12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</row>
    <row r="283" spans="1:26" ht="12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</row>
    <row r="284" spans="1:26" ht="12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</row>
    <row r="285" spans="1:26" ht="12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</row>
    <row r="286" spans="1:26" ht="12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</row>
    <row r="287" spans="1:26" ht="12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</row>
    <row r="288" spans="1:26" ht="12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</row>
    <row r="289" spans="1:26" ht="12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</row>
    <row r="290" spans="1:26" ht="12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</row>
    <row r="291" spans="1:26" ht="12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</row>
    <row r="292" spans="1:26" ht="12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</row>
    <row r="293" spans="1:26" ht="12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</row>
    <row r="294" spans="1:26" ht="12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</row>
    <row r="295" spans="1:26" ht="12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</row>
    <row r="296" spans="1:26" ht="12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</row>
    <row r="297" spans="1:26" ht="12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</row>
    <row r="298" spans="1:26" ht="12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</row>
    <row r="299" spans="1:26" ht="12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</row>
    <row r="300" spans="1:26" ht="12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</row>
    <row r="301" spans="1:26" ht="12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</row>
    <row r="302" spans="1:26" ht="12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</row>
    <row r="303" spans="1:26" ht="12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</row>
    <row r="304" spans="1:26" ht="12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</row>
    <row r="305" spans="1:26" ht="12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</row>
    <row r="306" spans="1:26" ht="12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</row>
    <row r="307" spans="1:26" ht="12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</row>
    <row r="308" spans="1:26" ht="12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</row>
    <row r="309" spans="1:26" ht="12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</row>
    <row r="310" spans="1:26" ht="12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</row>
    <row r="311" spans="1:26" ht="12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</row>
    <row r="312" spans="1:26" ht="12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</row>
    <row r="313" spans="1:26" ht="12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</row>
    <row r="314" spans="1:26" ht="12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</row>
    <row r="315" spans="1:26" ht="12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</row>
    <row r="316" spans="1:26" ht="12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</row>
    <row r="317" spans="1:26" ht="12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</row>
    <row r="318" spans="1:26" ht="12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</row>
    <row r="319" spans="1:26" ht="12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</row>
    <row r="320" spans="1:26" ht="12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</row>
    <row r="321" spans="1:26" ht="12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</row>
    <row r="322" spans="1:26" ht="12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</row>
    <row r="323" spans="1:26" ht="12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</row>
    <row r="324" spans="1:26" ht="12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</row>
    <row r="325" spans="1:26" ht="12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</row>
    <row r="326" spans="1:26" ht="12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</row>
    <row r="327" spans="1:26" ht="12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</row>
    <row r="328" spans="1:26" ht="12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</row>
    <row r="329" spans="1:26" ht="12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</row>
    <row r="330" spans="1:26" ht="12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</row>
    <row r="331" spans="1:26" ht="12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</row>
    <row r="332" spans="1:26" ht="12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</row>
    <row r="333" spans="1:26" ht="12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</row>
    <row r="334" spans="1:26" ht="12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</row>
    <row r="335" spans="1:26" ht="12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</row>
    <row r="336" spans="1:26" ht="12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</row>
    <row r="337" spans="1:26" ht="12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</row>
    <row r="338" spans="1:26" ht="12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</row>
    <row r="339" spans="1:26" ht="12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</row>
    <row r="340" spans="1:26" ht="12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</row>
    <row r="341" spans="1:26" ht="12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</row>
    <row r="342" spans="1:26" ht="12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</row>
    <row r="343" spans="1:26" ht="12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</row>
    <row r="344" spans="1:26" ht="12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</row>
    <row r="345" spans="1:26" ht="12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</row>
    <row r="346" spans="1:26" ht="12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</row>
    <row r="347" spans="1:26" ht="12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</row>
    <row r="348" spans="1:26" ht="12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</row>
    <row r="349" spans="1:26" ht="12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</row>
    <row r="350" spans="1:26" ht="12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</row>
    <row r="351" spans="1:26" ht="12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</row>
    <row r="352" spans="1:26" ht="12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</row>
    <row r="353" spans="1:26" ht="12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</row>
    <row r="354" spans="1:26" ht="12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</row>
    <row r="355" spans="1:26" ht="12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</row>
    <row r="356" spans="1:26" ht="12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</row>
    <row r="357" spans="1:26" ht="12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</row>
    <row r="358" spans="1:26" ht="12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</row>
    <row r="359" spans="1:26" ht="12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</row>
    <row r="360" spans="1:26" ht="12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</row>
    <row r="361" spans="1:26" ht="12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</row>
    <row r="362" spans="1:26" ht="12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</row>
    <row r="363" spans="1:26" ht="12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</row>
    <row r="364" spans="1:26" ht="12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</row>
    <row r="365" spans="1:26" ht="12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</row>
    <row r="366" spans="1:26" ht="12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</row>
    <row r="367" spans="1:26" ht="12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</row>
    <row r="368" spans="1:26" ht="12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</row>
    <row r="369" spans="1:26" ht="12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</row>
    <row r="370" spans="1:26" ht="12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</row>
    <row r="371" spans="1:26" ht="12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</row>
    <row r="372" spans="1:26" ht="12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</row>
    <row r="373" spans="1:26" ht="12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</row>
    <row r="374" spans="1:26" ht="12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</row>
    <row r="375" spans="1:26" ht="12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</row>
    <row r="376" spans="1:26" ht="12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</row>
    <row r="377" spans="1:26" ht="12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</row>
    <row r="378" spans="1:26" ht="12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</row>
    <row r="379" spans="1:26" ht="12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</row>
    <row r="380" spans="1:26" ht="12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</row>
    <row r="381" spans="1:26" ht="12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</row>
    <row r="382" spans="1:26" ht="12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</row>
    <row r="383" spans="1:26" ht="12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</row>
    <row r="384" spans="1:26" ht="12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</row>
    <row r="385" spans="1:26" ht="12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</row>
    <row r="386" spans="1:26" ht="12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</row>
    <row r="387" spans="1:26" ht="12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</row>
    <row r="388" spans="1:26" ht="12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</row>
    <row r="389" spans="1:26" ht="12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</row>
    <row r="390" spans="1:26" ht="12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</row>
    <row r="391" spans="1:26" ht="12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</row>
    <row r="392" spans="1:26" ht="12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</row>
    <row r="393" spans="1:26" ht="12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</row>
    <row r="394" spans="1:26" ht="12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</row>
    <row r="395" spans="1:26" ht="12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</row>
    <row r="396" spans="1:26" ht="12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</row>
    <row r="397" spans="1:26" ht="12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</row>
    <row r="398" spans="1:26" ht="12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</row>
    <row r="399" spans="1:26" ht="12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</row>
    <row r="400" spans="1:26" ht="12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</row>
    <row r="401" spans="1:26" ht="12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</row>
    <row r="402" spans="1:26" ht="12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</row>
    <row r="403" spans="1:26" ht="12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</row>
    <row r="404" spans="1:26" ht="12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</row>
    <row r="405" spans="1:26" ht="12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</row>
    <row r="406" spans="1:26" ht="12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</row>
    <row r="407" spans="1:26" ht="12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</row>
    <row r="408" spans="1:26" ht="12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</row>
    <row r="409" spans="1:26" ht="12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</row>
    <row r="410" spans="1:26" ht="12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</row>
    <row r="411" spans="1:26" ht="12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</row>
    <row r="412" spans="1:26" ht="12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</row>
    <row r="413" spans="1:26" ht="12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</row>
    <row r="414" spans="1:26" ht="12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</row>
    <row r="415" spans="1:26" ht="12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</row>
    <row r="416" spans="1:26" ht="12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</row>
    <row r="417" spans="1:26" ht="12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</row>
    <row r="418" spans="1:26" ht="12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</row>
    <row r="419" spans="1:26" ht="12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</row>
    <row r="420" spans="1:26" ht="12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</row>
    <row r="421" spans="1:26" ht="12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</row>
    <row r="422" spans="1:26" ht="12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</row>
    <row r="423" spans="1:26" ht="12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</row>
    <row r="424" spans="1:26" ht="12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</row>
    <row r="425" spans="1:26" ht="12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</row>
    <row r="426" spans="1:26" ht="12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</row>
    <row r="427" spans="1:26" ht="12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</row>
    <row r="428" spans="1:26" ht="12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</row>
    <row r="429" spans="1:26" ht="12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</row>
    <row r="430" spans="1:26" ht="12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</row>
    <row r="431" spans="1:26" ht="12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</row>
    <row r="432" spans="1:26" ht="12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</row>
    <row r="433" spans="1:26" ht="12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</row>
    <row r="434" spans="1:26" ht="12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</row>
    <row r="435" spans="1:26" ht="12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</row>
    <row r="436" spans="1:26" ht="12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</row>
    <row r="437" spans="1:26" ht="12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</row>
    <row r="438" spans="1:26" ht="12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</row>
    <row r="439" spans="1:26" ht="12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</row>
    <row r="440" spans="1:26" ht="12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</row>
    <row r="441" spans="1:26" ht="12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</row>
    <row r="442" spans="1:26" ht="12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</row>
    <row r="443" spans="1:26" ht="12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</row>
    <row r="444" spans="1:26" ht="12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</row>
    <row r="445" spans="1:26" ht="12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</row>
    <row r="446" spans="1:26" ht="12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</row>
    <row r="447" spans="1:26" ht="12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</row>
    <row r="448" spans="1:26" ht="12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</row>
    <row r="449" spans="1:26" ht="12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</row>
    <row r="450" spans="1:26" ht="12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</row>
    <row r="451" spans="1:26" ht="12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</row>
    <row r="452" spans="1:26" ht="12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</row>
    <row r="453" spans="1:26" ht="12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</row>
    <row r="454" spans="1:26" ht="12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</row>
    <row r="455" spans="1:26" ht="12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</row>
    <row r="456" spans="1:26" ht="12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</row>
    <row r="457" spans="1:26" ht="12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</row>
    <row r="458" spans="1:26" ht="12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</row>
    <row r="459" spans="1:26" ht="12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</row>
    <row r="460" spans="1:26" ht="12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</row>
    <row r="461" spans="1:26" ht="12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</row>
    <row r="462" spans="1:26" ht="12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</row>
    <row r="463" spans="1:26" ht="12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</row>
    <row r="464" spans="1:26" ht="12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</row>
    <row r="465" spans="1:26" ht="12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</row>
    <row r="466" spans="1:26" ht="12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</row>
    <row r="467" spans="1:26" ht="12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</row>
    <row r="468" spans="1:26" ht="12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</row>
    <row r="469" spans="1:26" ht="12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</row>
    <row r="470" spans="1:26" ht="12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</row>
    <row r="471" spans="1:26" ht="12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</row>
    <row r="472" spans="1:26" ht="12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</row>
    <row r="473" spans="1:26" ht="12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</row>
    <row r="474" spans="1:26" ht="12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</row>
    <row r="475" spans="1:26" ht="12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</row>
    <row r="476" spans="1:26" ht="12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</row>
    <row r="477" spans="1:26" ht="12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</row>
    <row r="478" spans="1:26" ht="12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</row>
    <row r="479" spans="1:26" ht="12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</row>
    <row r="480" spans="1:26" ht="12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</row>
    <row r="481" spans="1:26" ht="12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</row>
    <row r="482" spans="1:26" ht="12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</row>
    <row r="483" spans="1:26" ht="12.75" customHeight="1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</row>
    <row r="484" spans="1:26" ht="12.75" customHeight="1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</row>
    <row r="485" spans="1:26" ht="12.75" customHeight="1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</row>
    <row r="486" spans="1:26" ht="12.75" customHeigh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</row>
    <row r="487" spans="1:26" ht="12.75" customHeight="1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</row>
    <row r="488" spans="1:26" ht="12.75" customHeight="1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</row>
    <row r="489" spans="1:26" ht="12.75" customHeigh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</row>
    <row r="490" spans="1:26" ht="12.75" customHeight="1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</row>
    <row r="491" spans="1:26" ht="12.75" customHeigh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</row>
    <row r="492" spans="1:26" ht="12.75" customHeight="1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</row>
    <row r="493" spans="1:26" ht="12.75" customHeight="1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</row>
    <row r="494" spans="1:26" ht="12.75" customHeight="1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</row>
    <row r="495" spans="1:26" ht="12.75" customHeight="1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</row>
    <row r="496" spans="1:26" ht="12.75" customHeight="1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</row>
    <row r="497" spans="1:26" ht="12.75" customHeight="1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</row>
    <row r="498" spans="1:26" ht="12.75" customHeight="1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</row>
    <row r="499" spans="1:26" ht="12.75" customHeight="1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</row>
    <row r="500" spans="1:26" ht="12.75" customHeight="1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</row>
    <row r="501" spans="1:26" ht="12.75" customHeight="1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</row>
    <row r="502" spans="1:26" ht="12.75" customHeigh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</row>
    <row r="503" spans="1:26" ht="12.75" customHeight="1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</row>
    <row r="504" spans="1:26" ht="12.75" customHeight="1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</row>
    <row r="505" spans="1:26" ht="12.75" customHeight="1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</row>
    <row r="506" spans="1:26" ht="12.75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</row>
    <row r="507" spans="1:26" ht="12.75" customHeight="1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</row>
    <row r="508" spans="1:26" ht="12.75" customHeight="1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</row>
    <row r="509" spans="1:26" ht="12.75" customHeight="1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</row>
    <row r="510" spans="1:26" ht="12.75" customHeigh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</row>
    <row r="511" spans="1:26" ht="12.75" customHeight="1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</row>
    <row r="512" spans="1:26" ht="12.75" customHeight="1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</row>
    <row r="513" spans="1:26" ht="12.75" customHeigh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</row>
    <row r="514" spans="1:26" ht="12.75" customHeight="1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</row>
    <row r="515" spans="1:26" ht="12.75" customHeight="1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</row>
    <row r="516" spans="1:26" ht="12.75" customHeigh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</row>
    <row r="517" spans="1:26" ht="12.75" customHeight="1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</row>
    <row r="518" spans="1:26" ht="12.75" customHeight="1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</row>
    <row r="519" spans="1:26" ht="12.75" customHeight="1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</row>
    <row r="520" spans="1:26" ht="12.75" customHeigh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</row>
    <row r="521" spans="1:26" ht="12.75" customHeight="1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</row>
    <row r="522" spans="1:26" ht="12.75" customHeight="1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</row>
    <row r="523" spans="1:26" ht="12.75" customHeigh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</row>
    <row r="524" spans="1:26" ht="12.75" customHeight="1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</row>
    <row r="525" spans="1:26" ht="12.75" customHeight="1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</row>
    <row r="526" spans="1:26" ht="12.75" customHeigh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</row>
    <row r="527" spans="1:26" ht="12.75" customHeight="1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</row>
    <row r="528" spans="1:26" ht="12.75" customHeight="1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</row>
    <row r="529" spans="1:26" ht="12.75" customHeight="1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</row>
    <row r="530" spans="1:26" ht="12.75" customHeight="1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</row>
    <row r="531" spans="1:26" ht="12.75" customHeigh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</row>
    <row r="532" spans="1:26" ht="12.75" customHeigh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</row>
    <row r="533" spans="1:26" ht="12.75" customHeight="1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</row>
    <row r="534" spans="1:26" ht="12.75" customHeight="1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</row>
    <row r="535" spans="1:26" ht="12.75" customHeight="1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</row>
    <row r="536" spans="1:26" ht="12.75" customHeight="1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</row>
    <row r="537" spans="1:26" ht="12.75" customHeight="1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</row>
    <row r="538" spans="1:26" ht="12.75" customHeight="1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</row>
    <row r="539" spans="1:26" ht="12.75" customHeight="1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</row>
    <row r="540" spans="1:26" ht="12.75" customHeight="1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</row>
    <row r="541" spans="1:26" ht="12.75" customHeight="1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</row>
    <row r="542" spans="1:26" ht="12.75" customHeigh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</row>
    <row r="543" spans="1:26" ht="12.75" customHeigh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</row>
    <row r="544" spans="1:26" ht="12.75" customHeight="1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</row>
    <row r="545" spans="1:26" ht="12.75" customHeight="1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</row>
    <row r="546" spans="1:26" ht="12.75" customHeight="1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</row>
    <row r="547" spans="1:26" ht="12.75" customHeight="1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</row>
    <row r="548" spans="1:26" ht="12.75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</row>
    <row r="549" spans="1:26" ht="12.75" customHeight="1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</row>
    <row r="550" spans="1:26" ht="12.75" customHeight="1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</row>
    <row r="551" spans="1:26" ht="12.75" customHeight="1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</row>
    <row r="552" spans="1:26" ht="12.75" customHeight="1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</row>
    <row r="553" spans="1:26" ht="12.75" customHeight="1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</row>
    <row r="554" spans="1:26" ht="12.75" customHeight="1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</row>
    <row r="555" spans="1:26" ht="12.75" customHeight="1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</row>
    <row r="556" spans="1:26" ht="12.75" customHeight="1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</row>
    <row r="557" spans="1:26" ht="12.75" customHeight="1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</row>
    <row r="558" spans="1:26" ht="12.75" customHeight="1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</row>
    <row r="559" spans="1:26" ht="12.75" customHeight="1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</row>
    <row r="560" spans="1:26" ht="12.75" customHeight="1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</row>
    <row r="561" spans="1:26" ht="12.75" customHeight="1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</row>
    <row r="562" spans="1:26" ht="12.75" customHeight="1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</row>
    <row r="563" spans="1:26" ht="12.75" customHeight="1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</row>
    <row r="564" spans="1:26" ht="12.75" customHeight="1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</row>
    <row r="565" spans="1:26" ht="12.75" customHeigh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</row>
    <row r="566" spans="1:26" ht="12.75" customHeight="1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</row>
    <row r="567" spans="1:26" ht="12.75" customHeight="1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</row>
    <row r="568" spans="1:26" ht="12.75" customHeigh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</row>
    <row r="569" spans="1:26" ht="12.75" customHeight="1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</row>
    <row r="570" spans="1:26" ht="12.75" customHeight="1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</row>
    <row r="571" spans="1:26" ht="12.75" customHeight="1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</row>
    <row r="572" spans="1:26" ht="12.75" customHeight="1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</row>
    <row r="573" spans="1:26" ht="12.75" customHeigh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</row>
    <row r="574" spans="1:26" ht="12.75" customHeigh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</row>
    <row r="575" spans="1:26" ht="12.75" customHeight="1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</row>
    <row r="576" spans="1:26" ht="12.75" customHeight="1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</row>
    <row r="577" spans="1:26" ht="12.75" customHeight="1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</row>
    <row r="578" spans="1:26" ht="12.75" customHeight="1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</row>
    <row r="579" spans="1:26" ht="12.75" customHeigh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</row>
    <row r="580" spans="1:26" ht="12.75" customHeight="1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</row>
    <row r="581" spans="1:26" ht="12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</row>
    <row r="582" spans="1:26" ht="12.75" customHeigh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</row>
    <row r="583" spans="1:26" ht="12.75" customHeight="1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</row>
    <row r="584" spans="1:26" ht="12.75" customHeight="1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</row>
    <row r="585" spans="1:26" ht="12.75" customHeight="1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</row>
    <row r="586" spans="1:26" ht="12.75" customHeight="1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</row>
    <row r="587" spans="1:26" ht="12.75" customHeight="1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</row>
    <row r="588" spans="1:26" ht="12.75" customHeight="1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</row>
    <row r="589" spans="1:26" ht="12.75" customHeight="1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</row>
    <row r="590" spans="1:26" ht="12.75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</row>
    <row r="591" spans="1:26" ht="12.75" customHeight="1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</row>
    <row r="592" spans="1:26" ht="12.75" customHeight="1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</row>
    <row r="593" spans="1:26" ht="12.75" customHeight="1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</row>
    <row r="594" spans="1:26" ht="12.75" customHeight="1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</row>
    <row r="595" spans="1:26" ht="12.75" customHeigh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</row>
    <row r="596" spans="1:26" ht="12.75" customHeight="1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</row>
    <row r="597" spans="1:26" ht="12.75" customHeigh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</row>
    <row r="598" spans="1:26" ht="12.75" customHeight="1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</row>
    <row r="599" spans="1:26" ht="12.75" customHeight="1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</row>
    <row r="600" spans="1:26" ht="12.75" customHeight="1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</row>
    <row r="601" spans="1:26" ht="12.75" customHeigh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</row>
    <row r="602" spans="1:26" ht="12.75" customHeight="1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</row>
    <row r="603" spans="1:26" ht="12.75" customHeight="1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</row>
    <row r="604" spans="1:26" ht="12.75" customHeigh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</row>
    <row r="605" spans="1:26" ht="12.75" customHeight="1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</row>
    <row r="606" spans="1:26" ht="12.75" customHeight="1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</row>
    <row r="607" spans="1:26" ht="12.7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</row>
    <row r="608" spans="1:26" ht="12.7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</row>
    <row r="609" spans="1:26" ht="12.7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</row>
    <row r="610" spans="1:26" ht="12.7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</row>
    <row r="611" spans="1:26" ht="12.7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</row>
    <row r="612" spans="1:26" ht="12.7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</row>
    <row r="613" spans="1:26" ht="12.7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</row>
    <row r="614" spans="1:26" ht="12.7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</row>
    <row r="615" spans="1:26" ht="12.7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</row>
    <row r="616" spans="1:26" ht="12.7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</row>
    <row r="617" spans="1:26" ht="12.7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</row>
    <row r="618" spans="1:26" ht="12.7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</row>
    <row r="619" spans="1:26" ht="12.7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</row>
    <row r="620" spans="1:26" ht="12.7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</row>
    <row r="621" spans="1:26" ht="12.7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</row>
    <row r="622" spans="1:26" ht="12.7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</row>
    <row r="623" spans="1:26" ht="12.7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</row>
    <row r="624" spans="1:26" ht="12.7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</row>
    <row r="625" spans="1:26" ht="12.7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</row>
    <row r="626" spans="1:26" ht="12.7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</row>
    <row r="627" spans="1:26" ht="12.7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</row>
    <row r="628" spans="1:26" ht="12.7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</row>
    <row r="629" spans="1:26" ht="12.7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</row>
    <row r="630" spans="1:26" ht="12.7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</row>
    <row r="631" spans="1:26" ht="12.7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</row>
    <row r="632" spans="1:26" ht="12.7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</row>
    <row r="633" spans="1:26" ht="12.7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</row>
    <row r="634" spans="1:26" ht="12.7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</row>
    <row r="635" spans="1:26" ht="12.7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</row>
    <row r="636" spans="1:26" ht="12.7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</row>
    <row r="637" spans="1:26" ht="12.7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</row>
    <row r="638" spans="1:26" ht="12.7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</row>
    <row r="639" spans="1:26" ht="12.7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</row>
    <row r="640" spans="1:26" ht="12.7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</row>
    <row r="641" spans="1:26" ht="12.7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</row>
    <row r="642" spans="1:26" ht="12.7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</row>
    <row r="643" spans="1:26" ht="12.7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</row>
    <row r="644" spans="1:26" ht="12.7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</row>
    <row r="645" spans="1:26" ht="12.7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</row>
    <row r="646" spans="1:26" ht="12.7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</row>
    <row r="647" spans="1:26" ht="12.7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</row>
    <row r="648" spans="1:26" ht="12.7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</row>
    <row r="649" spans="1:26" ht="12.7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</row>
    <row r="650" spans="1:26" ht="12.7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</row>
    <row r="651" spans="1:26" ht="12.7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</row>
    <row r="652" spans="1:26" ht="12.7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</row>
    <row r="653" spans="1:26" ht="12.7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</row>
    <row r="654" spans="1:26" ht="12.7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</row>
    <row r="655" spans="1:26" ht="12.7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</row>
    <row r="656" spans="1:26" ht="12.7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</row>
    <row r="657" spans="1:26" ht="12.7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</row>
    <row r="658" spans="1:26" ht="12.7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</row>
    <row r="659" spans="1:26" ht="12.7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</row>
    <row r="660" spans="1:26" ht="12.7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</row>
    <row r="661" spans="1:26" ht="12.7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</row>
    <row r="662" spans="1:26" ht="12.7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</row>
    <row r="663" spans="1:26" ht="12.7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</row>
    <row r="664" spans="1:26" ht="12.7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</row>
    <row r="665" spans="1:26" ht="12.7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</row>
    <row r="666" spans="1:26" ht="12.7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</row>
    <row r="667" spans="1:26" ht="12.7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</row>
    <row r="668" spans="1:26" ht="12.7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</row>
    <row r="669" spans="1:26" ht="12.7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</row>
    <row r="670" spans="1:26" ht="12.7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</row>
    <row r="671" spans="1:26" ht="12.7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</row>
    <row r="672" spans="1:26" ht="12.7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</row>
    <row r="673" spans="1:26" ht="12.7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</row>
    <row r="674" spans="1:26" ht="12.7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</row>
    <row r="675" spans="1:26" ht="12.7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</row>
    <row r="676" spans="1:26" ht="12.7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</row>
    <row r="677" spans="1:26" ht="12.7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</row>
    <row r="678" spans="1:26" ht="12.7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</row>
    <row r="679" spans="1:26" ht="12.7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</row>
    <row r="680" spans="1:26" ht="12.7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</row>
    <row r="681" spans="1:26" ht="12.7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</row>
    <row r="682" spans="1:26" ht="12.7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</row>
    <row r="683" spans="1:26" ht="12.7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</row>
    <row r="684" spans="1:26" ht="12.7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</row>
    <row r="685" spans="1:26" ht="12.7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</row>
    <row r="686" spans="1:26" ht="12.7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</row>
    <row r="687" spans="1:26" ht="12.7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</row>
    <row r="688" spans="1:26" ht="12.7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</row>
    <row r="689" spans="1:26" ht="12.7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</row>
    <row r="690" spans="1:26" ht="12.7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</row>
    <row r="691" spans="1:26" ht="12.7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</row>
    <row r="692" spans="1:26" ht="12.7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</row>
    <row r="693" spans="1:26" ht="12.7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</row>
    <row r="694" spans="1:26" ht="12.7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</row>
    <row r="695" spans="1:26" ht="12.7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</row>
    <row r="696" spans="1:26" ht="12.7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</row>
    <row r="697" spans="1:26" ht="12.7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</row>
    <row r="698" spans="1:26" ht="12.7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</row>
    <row r="699" spans="1:26" ht="12.7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</row>
    <row r="700" spans="1:26" ht="12.7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</row>
    <row r="701" spans="1:26" ht="12.7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</row>
    <row r="702" spans="1:26" ht="12.7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</row>
    <row r="703" spans="1:26" ht="12.7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</row>
    <row r="704" spans="1:26" ht="12.7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</row>
    <row r="705" spans="1:26" ht="12.7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</row>
    <row r="706" spans="1:26" ht="12.7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</row>
    <row r="707" spans="1:26" ht="12.7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</row>
    <row r="708" spans="1:26" ht="12.7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</row>
    <row r="709" spans="1:26" ht="12.7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</row>
    <row r="710" spans="1:26" ht="12.7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</row>
    <row r="711" spans="1:26" ht="12.7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</row>
    <row r="712" spans="1:26" ht="12.7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</row>
    <row r="713" spans="1:26" ht="12.7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</row>
    <row r="714" spans="1:26" ht="12.7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</row>
    <row r="715" spans="1:26" ht="12.7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</row>
    <row r="716" spans="1:26" ht="12.7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</row>
    <row r="717" spans="1:26" ht="12.7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</row>
    <row r="718" spans="1:26" ht="12.7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</row>
    <row r="719" spans="1:26" ht="12.7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</row>
    <row r="720" spans="1:26" ht="12.7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</row>
    <row r="721" spans="1:26" ht="12.7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</row>
    <row r="722" spans="1:26" ht="12.7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</row>
    <row r="723" spans="1:26" ht="12.7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</row>
    <row r="724" spans="1:26" ht="12.7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</row>
    <row r="725" spans="1:26" ht="12.7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</row>
    <row r="726" spans="1:26" ht="12.7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</row>
    <row r="727" spans="1:26" ht="12.7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</row>
    <row r="728" spans="1:26" ht="12.7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</row>
    <row r="729" spans="1:26" ht="12.7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</row>
    <row r="730" spans="1:26" ht="12.7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</row>
    <row r="731" spans="1:26" ht="12.7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</row>
    <row r="732" spans="1:26" ht="12.7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</row>
    <row r="733" spans="1:26" ht="12.7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</row>
    <row r="734" spans="1:26" ht="12.7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</row>
    <row r="735" spans="1:26" ht="12.7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</row>
    <row r="736" spans="1:26" ht="12.7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</row>
    <row r="737" spans="1:26" ht="12.7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</row>
    <row r="738" spans="1:26" ht="12.7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</row>
    <row r="739" spans="1:26" ht="12.7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</row>
    <row r="740" spans="1:26" ht="12.7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</row>
    <row r="741" spans="1:26" ht="12.7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</row>
    <row r="742" spans="1:26" ht="12.7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</row>
    <row r="743" spans="1:26" ht="12.7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</row>
    <row r="744" spans="1:26" ht="12.7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</row>
    <row r="745" spans="1:26" ht="12.7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</row>
    <row r="746" spans="1:26" ht="12.7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</row>
    <row r="747" spans="1:26" ht="12.7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</row>
    <row r="748" spans="1:26" ht="12.7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</row>
    <row r="749" spans="1:26" ht="12.7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</row>
    <row r="750" spans="1:26" ht="12.7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</row>
    <row r="751" spans="1:26" ht="12.7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</row>
    <row r="752" spans="1:26" ht="12.7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</row>
    <row r="753" spans="1:26" ht="12.7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</row>
    <row r="754" spans="1:26" ht="12.7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</row>
    <row r="755" spans="1:26" ht="12.7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</row>
    <row r="756" spans="1:26" ht="12.7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</row>
    <row r="757" spans="1:26" ht="12.7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</row>
    <row r="758" spans="1:26" ht="12.7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</row>
    <row r="759" spans="1:26" ht="12.7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</row>
    <row r="760" spans="1:26" ht="12.7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</row>
    <row r="761" spans="1:26" ht="12.7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</row>
    <row r="762" spans="1:26" ht="12.7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</row>
    <row r="763" spans="1:26" ht="12.7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</row>
    <row r="764" spans="1:26" ht="12.7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</row>
    <row r="765" spans="1:26" ht="12.7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</row>
    <row r="766" spans="1:26" ht="12.7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</row>
    <row r="767" spans="1:26" ht="12.7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</row>
    <row r="768" spans="1:26" ht="12.7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</row>
    <row r="769" spans="1:26" ht="12.7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</row>
    <row r="770" spans="1:26" ht="12.7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</row>
    <row r="771" spans="1:26" ht="12.7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</row>
    <row r="772" spans="1:26" ht="12.7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</row>
    <row r="773" spans="1:26" ht="12.7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</row>
    <row r="774" spans="1:26" ht="12.7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</row>
    <row r="775" spans="1:26" ht="12.7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</row>
    <row r="776" spans="1:26" ht="12.7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</row>
    <row r="777" spans="1:26" ht="12.7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</row>
    <row r="778" spans="1:26" ht="12.7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</row>
    <row r="779" spans="1:26" ht="12.7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</row>
    <row r="780" spans="1:26" ht="12.7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</row>
    <row r="781" spans="1:26" ht="12.7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</row>
    <row r="782" spans="1:26" ht="12.7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</row>
    <row r="783" spans="1:26" ht="12.7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</row>
    <row r="784" spans="1:26" ht="12.7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</row>
    <row r="785" spans="1:26" ht="12.7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</row>
    <row r="786" spans="1:26" ht="12.7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</row>
    <row r="787" spans="1:26" ht="12.7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</row>
    <row r="788" spans="1:26" ht="12.7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</row>
    <row r="789" spans="1:26" ht="12.7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</row>
    <row r="790" spans="1:26" ht="12.7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</row>
    <row r="791" spans="1:26" ht="12.7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</row>
    <row r="792" spans="1:26" ht="12.75" customHeigh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</row>
    <row r="793" spans="1:26" ht="12.75" customHeight="1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</row>
    <row r="794" spans="1:26" ht="12.75" customHeight="1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</row>
    <row r="795" spans="1:26" ht="12.75" customHeight="1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</row>
    <row r="796" spans="1:26" ht="12.75" customHeight="1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</row>
    <row r="797" spans="1:26" ht="12.75" customHeight="1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</row>
    <row r="798" spans="1:26" ht="12.75" customHeight="1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</row>
    <row r="799" spans="1:26" ht="12.75" customHeight="1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</row>
    <row r="800" spans="1:26" ht="12.75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</row>
    <row r="801" spans="1:26" ht="12.75" customHeight="1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</row>
    <row r="802" spans="1:26" ht="12.75" customHeight="1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</row>
    <row r="803" spans="1:26" ht="12.75" customHeigh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</row>
    <row r="804" spans="1:26" ht="12.75" customHeight="1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</row>
    <row r="805" spans="1:26" ht="12.75" customHeight="1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</row>
    <row r="806" spans="1:26" ht="12.75" customHeight="1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</row>
    <row r="807" spans="1:26" ht="12.75" customHeight="1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</row>
    <row r="808" spans="1:26" ht="12.75" customHeight="1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</row>
    <row r="809" spans="1:26" ht="12.75" customHeigh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</row>
    <row r="810" spans="1:26" ht="12.75" customHeight="1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</row>
    <row r="811" spans="1:26" ht="12.75" customHeight="1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</row>
    <row r="812" spans="1:26" ht="12.75" customHeight="1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</row>
    <row r="813" spans="1:26" ht="12.75" customHeigh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</row>
    <row r="814" spans="1:26" ht="12.75" customHeigh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</row>
    <row r="815" spans="1:26" ht="12.75" customHeight="1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</row>
    <row r="816" spans="1:26" ht="12.75" customHeight="1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</row>
    <row r="817" spans="1:26" ht="12.75" customHeight="1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</row>
    <row r="818" spans="1:26" ht="12.75" customHeight="1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</row>
    <row r="819" spans="1:26" ht="12.75" customHeight="1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</row>
    <row r="820" spans="1:26" ht="12.75" customHeight="1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</row>
    <row r="821" spans="1:26" ht="12.75" customHeight="1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</row>
    <row r="822" spans="1:26" ht="12.75" customHeigh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</row>
    <row r="823" spans="1:26" ht="12.75" customHeight="1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</row>
    <row r="824" spans="1:26" ht="12.75" customHeight="1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</row>
    <row r="825" spans="1:26" ht="12.75" customHeigh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</row>
    <row r="826" spans="1:26" ht="12.75" customHeight="1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</row>
    <row r="827" spans="1:26" ht="12.75" customHeight="1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</row>
    <row r="828" spans="1:26" ht="12.75" customHeigh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</row>
    <row r="829" spans="1:26" ht="12.75" customHeigh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</row>
    <row r="830" spans="1:26" ht="12.75" customHeight="1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</row>
    <row r="831" spans="1:26" ht="12.75" customHeight="1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</row>
    <row r="832" spans="1:26" ht="12.75" customHeight="1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</row>
    <row r="833" spans="1:26" ht="12.75" customHeigh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</row>
    <row r="834" spans="1:26" ht="12.75" customHeight="1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</row>
    <row r="835" spans="1:26" ht="12.75" customHeight="1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</row>
    <row r="836" spans="1:26" ht="12.75" customHeigh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</row>
    <row r="837" spans="1:26" ht="12.75" customHeight="1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</row>
    <row r="838" spans="1:26" ht="12.75" customHeight="1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</row>
    <row r="839" spans="1:26" ht="12.75" customHeight="1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</row>
    <row r="840" spans="1:26" ht="12.75" customHeight="1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</row>
    <row r="841" spans="1:26" ht="12.75" customHeight="1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</row>
    <row r="842" spans="1:26" ht="12.75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</row>
    <row r="843" spans="1:26" ht="12.75" customHeight="1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</row>
    <row r="844" spans="1:26" ht="12.75" customHeight="1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</row>
    <row r="845" spans="1:26" ht="12.75" customHeight="1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</row>
    <row r="846" spans="1:26" ht="12.75" customHeight="1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</row>
    <row r="847" spans="1:26" ht="12.75" customHeight="1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</row>
    <row r="848" spans="1:26" ht="12.75" customHeight="1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</row>
    <row r="849" spans="1:26" ht="12.75" customHeight="1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</row>
    <row r="850" spans="1:26" ht="12.75" customHeight="1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</row>
    <row r="851" spans="1:26" ht="12.75" customHeight="1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</row>
    <row r="852" spans="1:26" ht="12.75" customHeight="1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</row>
    <row r="853" spans="1:26" ht="12.75" customHeight="1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</row>
    <row r="854" spans="1:26" ht="12.75" customHeigh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</row>
    <row r="855" spans="1:26" ht="12.75" customHeigh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</row>
    <row r="856" spans="1:26" ht="12.75" customHeigh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</row>
    <row r="857" spans="1:26" ht="12.75" customHeight="1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</row>
    <row r="858" spans="1:26" ht="12.75" customHeight="1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</row>
    <row r="859" spans="1:26" ht="12.75" customHeight="1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</row>
    <row r="860" spans="1:26" ht="12.75" customHeight="1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</row>
    <row r="861" spans="1:26" ht="12.75" customHeigh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</row>
    <row r="862" spans="1:26" ht="12.75" customHeight="1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</row>
    <row r="863" spans="1:26" ht="12.75" customHeight="1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</row>
    <row r="864" spans="1:26" ht="12.75" customHeigh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</row>
    <row r="865" spans="1:26" ht="12.75" customHeigh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</row>
    <row r="866" spans="1:26" ht="12.75" customHeight="1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</row>
    <row r="867" spans="1:26" ht="12.75" customHeigh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</row>
    <row r="868" spans="1:26" ht="12.75" customHeight="1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</row>
    <row r="869" spans="1:26" ht="12.75" customHeight="1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</row>
    <row r="870" spans="1:26" ht="12.75" customHeight="1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</row>
    <row r="871" spans="1:26" ht="12.75" customHeight="1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</row>
    <row r="872" spans="1:26" ht="12.75" customHeight="1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</row>
    <row r="873" spans="1:26" ht="12.75" customHeight="1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</row>
    <row r="874" spans="1:26" ht="12.75" customHeight="1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</row>
    <row r="875" spans="1:26" ht="12.75" customHeight="1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</row>
    <row r="876" spans="1:26" ht="12.75" customHeight="1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</row>
    <row r="877" spans="1:26" ht="12.75" customHeight="1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</row>
    <row r="878" spans="1:26" ht="12.75" customHeight="1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</row>
    <row r="879" spans="1:26" ht="12.75" customHeight="1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</row>
    <row r="880" spans="1:26" ht="12.75" customHeight="1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</row>
    <row r="881" spans="1:26" ht="12.75" customHeight="1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</row>
    <row r="882" spans="1:26" ht="12.75" customHeight="1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</row>
    <row r="883" spans="1:26" ht="12.75" customHeight="1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</row>
    <row r="884" spans="1:26" ht="12.75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</row>
    <row r="885" spans="1:26" ht="12.75" customHeight="1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</row>
    <row r="886" spans="1:26" ht="12.75" customHeight="1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</row>
    <row r="887" spans="1:26" ht="12.75" customHeight="1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</row>
    <row r="888" spans="1:26" ht="12.75" customHeight="1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</row>
    <row r="889" spans="1:26" ht="12.75" customHeight="1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</row>
    <row r="890" spans="1:26" ht="12.75" customHeight="1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</row>
    <row r="891" spans="1:26" ht="12.75" customHeight="1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</row>
    <row r="892" spans="1:26" ht="12.75" customHeight="1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</row>
    <row r="893" spans="1:26" ht="12.75" customHeight="1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</row>
    <row r="894" spans="1:26" ht="12.75" customHeight="1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</row>
    <row r="895" spans="1:26" ht="12.75" customHeigh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</row>
    <row r="896" spans="1:26" ht="12.75" customHeight="1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</row>
    <row r="897" spans="1:26" ht="12.75" customHeight="1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</row>
    <row r="898" spans="1:26" ht="12.75" customHeight="1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</row>
    <row r="899" spans="1:26" ht="12.75" customHeight="1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</row>
    <row r="900" spans="1:26" ht="12.75" customHeight="1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</row>
    <row r="901" spans="1:26" ht="12.75" customHeight="1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</row>
    <row r="902" spans="1:26" ht="12.75" customHeigh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</row>
    <row r="903" spans="1:26" ht="12.75" customHeigh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</row>
    <row r="904" spans="1:26" ht="12.75" customHeight="1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</row>
    <row r="905" spans="1:26" ht="12.75" customHeight="1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</row>
    <row r="906" spans="1:26" ht="12.75" customHeight="1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</row>
    <row r="907" spans="1:26" ht="12.75" customHeight="1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</row>
    <row r="908" spans="1:26" ht="12.75" customHeight="1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</row>
    <row r="909" spans="1:26" ht="12.75" customHeigh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</row>
    <row r="910" spans="1:26" ht="12.75" customHeight="1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</row>
    <row r="911" spans="1:26" ht="12.75" customHeight="1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</row>
    <row r="912" spans="1:26" ht="12.75" customHeight="1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</row>
    <row r="913" spans="1:26" ht="12.75" customHeight="1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</row>
    <row r="914" spans="1:26" ht="12.75" customHeight="1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</row>
    <row r="915" spans="1:26" ht="12.75" customHeight="1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</row>
    <row r="916" spans="1:26" ht="12.75" customHeight="1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</row>
    <row r="917" spans="1:26" ht="12.75" customHeight="1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</row>
    <row r="918" spans="1:26" ht="12.75" customHeight="1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</row>
    <row r="919" spans="1:26" ht="12.75" customHeight="1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</row>
    <row r="920" spans="1:26" ht="12.75" customHeigh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</row>
    <row r="921" spans="1:26" ht="12.75" customHeigh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</row>
    <row r="922" spans="1:26" ht="12.75" customHeight="1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</row>
    <row r="923" spans="1:26" ht="12.75" customHeight="1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</row>
    <row r="924" spans="1:26" ht="12.75" customHeight="1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</row>
    <row r="925" spans="1:26" ht="12.75" customHeight="1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</row>
    <row r="926" spans="1:26" ht="12.75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</row>
    <row r="927" spans="1:26" ht="12.75" customHeight="1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</row>
    <row r="928" spans="1:26" ht="12.75" customHeight="1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</row>
    <row r="929" spans="1:26" ht="12.75" customHeight="1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</row>
    <row r="930" spans="1:26" ht="12.75" customHeight="1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</row>
    <row r="931" spans="1:26" ht="12.75" customHeight="1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</row>
    <row r="932" spans="1:26" ht="12.75" customHeight="1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</row>
    <row r="933" spans="1:26" ht="12.75" customHeight="1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</row>
    <row r="934" spans="1:26" ht="12.75" customHeight="1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</row>
    <row r="935" spans="1:26" ht="12.75" customHeight="1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</row>
    <row r="936" spans="1:26" ht="12.75" customHeight="1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</row>
    <row r="937" spans="1:26" ht="12.75" customHeight="1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</row>
    <row r="938" spans="1:26" ht="12.75" customHeight="1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</row>
    <row r="939" spans="1:26" ht="12.75" customHeight="1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</row>
    <row r="940" spans="1:26" ht="12.75" customHeight="1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</row>
    <row r="941" spans="1:26" ht="12.75" customHeigh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</row>
    <row r="942" spans="1:26" ht="12.75" customHeight="1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</row>
    <row r="943" spans="1:26" ht="12.75" customHeight="1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</row>
    <row r="944" spans="1:26" ht="12.75" customHeight="1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</row>
    <row r="945" spans="1:26" ht="12.75" customHeigh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</row>
    <row r="946" spans="1:26" ht="12.75" customHeight="1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</row>
    <row r="947" spans="1:26" ht="12.75" customHeight="1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</row>
    <row r="948" spans="1:26" ht="12.75" customHeight="1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</row>
    <row r="949" spans="1:26" ht="12.75" customHeight="1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</row>
    <row r="950" spans="1:26" ht="12.75" customHeight="1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</row>
    <row r="951" spans="1:26" ht="12.75" customHeight="1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</row>
    <row r="952" spans="1:26" ht="12.75" customHeight="1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</row>
    <row r="953" spans="1:26" ht="12.75" customHeight="1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</row>
    <row r="954" spans="1:26" ht="12.75" customHeight="1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</row>
    <row r="955" spans="1:26" ht="12.75" customHeight="1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</row>
    <row r="956" spans="1:26" ht="12.75" customHeight="1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</row>
    <row r="957" spans="1:26" ht="12.75" customHeight="1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</row>
    <row r="958" spans="1:26" ht="12.75" customHeight="1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</row>
    <row r="959" spans="1:26" ht="12.75" customHeight="1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</row>
    <row r="960" spans="1:26" ht="12.75" customHeight="1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</row>
    <row r="961" spans="1:26" ht="12.75" customHeight="1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</row>
    <row r="962" spans="1:26" ht="12.75" customHeight="1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</row>
    <row r="963" spans="1:26" ht="12.75" customHeight="1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</row>
    <row r="964" spans="1:26" ht="12.75" customHeight="1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</row>
    <row r="965" spans="1:26" ht="12.75" customHeight="1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</row>
    <row r="966" spans="1:26" ht="12.75" customHeight="1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</row>
    <row r="967" spans="1:26" ht="12.75" customHeight="1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</row>
    <row r="968" spans="1:26" ht="12.75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</row>
    <row r="969" spans="1:26" ht="12.75" customHeight="1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</row>
    <row r="970" spans="1:26" ht="12.75" customHeight="1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</row>
    <row r="971" spans="1:26" ht="12.75" customHeight="1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</row>
    <row r="972" spans="1:26" ht="12.75" customHeight="1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</row>
    <row r="973" spans="1:26" ht="12.75" customHeight="1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</row>
    <row r="974" spans="1:26" ht="12.75" customHeight="1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</row>
    <row r="975" spans="1:26" ht="12.75" customHeigh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</row>
    <row r="976" spans="1:26" ht="12.75" customHeight="1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</row>
    <row r="977" spans="1:26" ht="12.75" customHeight="1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</row>
    <row r="978" spans="1:26" ht="12.75" customHeight="1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</row>
    <row r="979" spans="1:26" ht="12.75" customHeight="1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</row>
    <row r="980" spans="1:26" ht="12.75" customHeight="1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</row>
    <row r="981" spans="1:26" ht="12.75" customHeight="1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</row>
    <row r="982" spans="1:26" ht="12.75" customHeight="1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</row>
    <row r="983" spans="1:26" ht="12.75" customHeigh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</row>
    <row r="984" spans="1:26" ht="12.75" customHeight="1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</row>
    <row r="985" spans="1:26" ht="12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</row>
    <row r="986" spans="1:26" ht="12.75" customHeight="1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</row>
    <row r="987" spans="1:26" ht="12.75" customHeight="1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</row>
    <row r="988" spans="1:26" ht="12.75" customHeight="1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</row>
    <row r="989" spans="1:26" ht="12.75" customHeight="1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</row>
    <row r="990" spans="1:26" ht="12.75" customHeight="1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</row>
    <row r="991" spans="1:26" ht="12.75" customHeight="1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</row>
    <row r="992" spans="1:26" ht="12.75" customHeight="1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</row>
    <row r="993" spans="1:26" ht="12.75" customHeight="1">
      <c r="A993" s="162"/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</row>
    <row r="994" spans="1:26" ht="12.75" customHeight="1">
      <c r="A994" s="162"/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</row>
    <row r="995" spans="1:26" ht="12.75" customHeight="1">
      <c r="A995" s="162"/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</row>
    <row r="996" spans="1:26" ht="12.75" customHeight="1">
      <c r="A996" s="162"/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</row>
    <row r="997" spans="1:26" ht="12.75" customHeight="1">
      <c r="A997" s="162"/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</row>
    <row r="998" spans="1:26" ht="12.75" customHeight="1">
      <c r="A998" s="162"/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</row>
    <row r="999" spans="1:26" ht="12.75" customHeight="1">
      <c r="A999" s="162"/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</row>
    <row r="1000" spans="1:26" ht="12.75" customHeight="1">
      <c r="A1000" s="162"/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</row>
  </sheetData>
  <pageMargins left="0.75" right="0.75" top="1" bottom="1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A96FF4E870641B40D0EDC7AB82336" ma:contentTypeVersion="10" ma:contentTypeDescription="Create a new document." ma:contentTypeScope="" ma:versionID="914021eb7fad3d68d5decbb71ef20a85">
  <xsd:schema xmlns:xsd="http://www.w3.org/2001/XMLSchema" xmlns:xs="http://www.w3.org/2001/XMLSchema" xmlns:p="http://schemas.microsoft.com/office/2006/metadata/properties" xmlns:ns2="e63e112b-07ef-4705-bafb-c8aaeabf89d9" xmlns:ns3="ac7e0bf7-d9fd-4d4e-b433-7bdb3eab3ed3" targetNamespace="http://schemas.microsoft.com/office/2006/metadata/properties" ma:root="true" ma:fieldsID="a33aedd1efe7aaf28fa97e21d36ac5c2" ns2:_="" ns3:_="">
    <xsd:import namespace="e63e112b-07ef-4705-bafb-c8aaeabf89d9"/>
    <xsd:import namespace="ac7e0bf7-d9fd-4d4e-b433-7bdb3eab3e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112b-07ef-4705-bafb-c8aaeabf8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e0bf7-d9fd-4d4e-b433-7bdb3eab3e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19D878-3ED9-4964-8634-9E9F57CFF03A}"/>
</file>

<file path=customXml/itemProps2.xml><?xml version="1.0" encoding="utf-8"?>
<ds:datastoreItem xmlns:ds="http://schemas.openxmlformats.org/officeDocument/2006/customXml" ds:itemID="{BC1B745F-C07D-415A-8A4A-568E9E6C2CAC}"/>
</file>

<file path=customXml/itemProps3.xml><?xml version="1.0" encoding="utf-8"?>
<ds:datastoreItem xmlns:ds="http://schemas.openxmlformats.org/officeDocument/2006/customXml" ds:itemID="{498DB0C6-6363-4C63-B301-740727D3D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Activity Report</dc:title>
  <dc:subject/>
  <dc:creator>Jenni Rempel</dc:creator>
  <cp:keywords/>
  <dc:description>Developed to assist SIE owners plan their days and keep focus on their business. </dc:description>
  <cp:lastModifiedBy>Janet Pinney</cp:lastModifiedBy>
  <cp:revision/>
  <dcterms:created xsi:type="dcterms:W3CDTF">2020-05-08T17:22:22Z</dcterms:created>
  <dcterms:modified xsi:type="dcterms:W3CDTF">2022-04-14T19:41:12Z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0x0101004D5A96FF4E870641B40D0EDC7AB82336</vt:lpwstr>
  </property>
</Properties>
</file>